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rbn-my.sharepoint.com/personal/kfidler_urbanoutfitters_com/Documents/"/>
    </mc:Choice>
  </mc:AlternateContent>
  <xr:revisionPtr revIDLastSave="0" documentId="8_{4FFDE420-0FF8-4C6D-8976-BE63C9B10ABA}" xr6:coauthVersionLast="47" xr6:coauthVersionMax="47" xr10:uidLastSave="{00000000-0000-0000-0000-000000000000}"/>
  <bookViews>
    <workbookView xWindow="-120" yWindow="-120" windowWidth="29040" windowHeight="15840" tabRatio="873" firstSheet="3" activeTab="3" xr2:uid="{00000000-000D-0000-FFFF-FFFF00000000}"/>
  </bookViews>
  <sheets>
    <sheet name="Calendar questions" sheetId="42" state="hidden" r:id="rId1"/>
    <sheet name="WAPP 3.15.21" sheetId="49" state="hidden" r:id="rId2"/>
    <sheet name="WAPP detailed 3.15.21" sheetId="50" state="hidden" r:id="rId3"/>
    <sheet name="WAPP detailed 8.25.21" sheetId="52" r:id="rId4"/>
    <sheet name="weekly view 8.25.21" sheetId="53" r:id="rId5"/>
    <sheet name="Sheet1" sheetId="51" r:id="rId6"/>
    <sheet name="Anchor Dates" sheetId="40" r:id="rId7"/>
    <sheet name="Holidays" sheetId="41" r:id="rId8"/>
    <sheet name="WAPP CALENDAR 12.11.18 (2)" sheetId="44" state="hidden" r:id="rId9"/>
  </sheets>
  <externalReferences>
    <externalReference r:id="rId10"/>
  </externalReferences>
  <definedNames>
    <definedName name="_xlnm._FilterDatabase" localSheetId="2" hidden="1">'WAPP detailed 3.15.21'!$B$12:$L$12</definedName>
    <definedName name="_xlnm._FilterDatabase" localSheetId="3" hidden="1">'WAPP detailed 8.25.21'!$B$12:$L$12</definedName>
    <definedName name="_xlnm.Print_Area" localSheetId="6">'Anchor Dates'!$J$6:$O$14</definedName>
    <definedName name="_xlnm.Print_Area" localSheetId="8">'WAPP CALENDAR 12.11.18 (2)'!$A$1:$AT$187</definedName>
    <definedName name="_xlnm.Print_Area" localSheetId="2">'WAPP detailed 3.15.21'!$A$1:$Y$195</definedName>
    <definedName name="_xlnm.Print_Area" localSheetId="3">'WAPP detailed 8.25.21'!$A$1:$Z$203</definedName>
    <definedName name="_xlnm.Print_Area" localSheetId="4">'weekly view 8.25.21'!$A$1:$CJ$278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7" i="52" l="1"/>
  <c r="J116" i="52"/>
  <c r="J115" i="52"/>
  <c r="J50" i="52"/>
  <c r="S83" i="52" l="1"/>
  <c r="W83" i="52"/>
  <c r="CH272" i="53" l="1"/>
  <c r="CH271" i="53" s="1"/>
  <c r="CH270" i="53" s="1"/>
  <c r="CH269" i="53" s="1"/>
  <c r="CH268" i="53" s="1"/>
  <c r="CH267" i="53" s="1"/>
  <c r="CH266" i="53" s="1"/>
  <c r="CH265" i="53" s="1"/>
  <c r="CH264" i="53" s="1"/>
  <c r="CH263" i="53" s="1"/>
  <c r="CH262" i="53" s="1"/>
  <c r="CH261" i="53" s="1"/>
  <c r="CH260" i="53" s="1"/>
  <c r="CH259" i="53" s="1"/>
  <c r="CH258" i="53" s="1"/>
  <c r="CH257" i="53" s="1"/>
  <c r="CH256" i="53" s="1"/>
  <c r="CH255" i="53" s="1"/>
  <c r="CH254" i="53" s="1"/>
  <c r="CH253" i="53" s="1"/>
  <c r="CH252" i="53" s="1"/>
  <c r="CH251" i="53" s="1"/>
  <c r="CH250" i="53" s="1"/>
  <c r="CH249" i="53" s="1"/>
  <c r="CH248" i="53" s="1"/>
  <c r="CH247" i="53" s="1"/>
  <c r="CH246" i="53" s="1"/>
  <c r="CH245" i="53" s="1"/>
  <c r="CH244" i="53" s="1"/>
  <c r="CH243" i="53" s="1"/>
  <c r="CH242" i="53" s="1"/>
  <c r="CH241" i="53" s="1"/>
  <c r="CH240" i="53" s="1"/>
  <c r="CH239" i="53" s="1"/>
  <c r="CH238" i="53" s="1"/>
  <c r="CH237" i="53" s="1"/>
  <c r="CH236" i="53" s="1"/>
  <c r="CH235" i="53" s="1"/>
  <c r="CH234" i="53" s="1"/>
  <c r="CH233" i="53" s="1"/>
  <c r="CH232" i="53" s="1"/>
  <c r="CH231" i="53" s="1"/>
  <c r="CH230" i="53" s="1"/>
  <c r="CH229" i="53" s="1"/>
  <c r="CH228" i="53" s="1"/>
  <c r="CH227" i="53" s="1"/>
  <c r="CH226" i="53" s="1"/>
  <c r="CH225" i="53" s="1"/>
  <c r="CH224" i="53" s="1"/>
  <c r="CH223" i="53" s="1"/>
  <c r="CH222" i="53" s="1"/>
  <c r="CH221" i="53" s="1"/>
  <c r="CH220" i="53" s="1"/>
  <c r="CH219" i="53" s="1"/>
  <c r="CH218" i="53" s="1"/>
  <c r="CH217" i="53" s="1"/>
  <c r="CH216" i="53" s="1"/>
  <c r="CH215" i="53" s="1"/>
  <c r="CH214" i="53" s="1"/>
  <c r="CH213" i="53" s="1"/>
  <c r="CH212" i="53" s="1"/>
  <c r="CH211" i="53" s="1"/>
  <c r="CH210" i="53" s="1"/>
  <c r="CH209" i="53" s="1"/>
  <c r="CH208" i="53" s="1"/>
  <c r="CH207" i="53" s="1"/>
  <c r="CH206" i="53" s="1"/>
  <c r="CH205" i="53" s="1"/>
  <c r="CH204" i="53" s="1"/>
  <c r="CH203" i="53" s="1"/>
  <c r="CH202" i="53" s="1"/>
  <c r="CH201" i="53" s="1"/>
  <c r="CH200" i="53" s="1"/>
  <c r="CH199" i="53" s="1"/>
  <c r="CH198" i="53" s="1"/>
  <c r="CH197" i="53" s="1"/>
  <c r="CH196" i="53" s="1"/>
  <c r="CH195" i="53" s="1"/>
  <c r="CH194" i="53" s="1"/>
  <c r="CH193" i="53" s="1"/>
  <c r="CH192" i="53" s="1"/>
  <c r="CH191" i="53" s="1"/>
  <c r="CH190" i="53" s="1"/>
  <c r="CH189" i="53" s="1"/>
  <c r="CH188" i="53" s="1"/>
  <c r="CH187" i="53" s="1"/>
  <c r="CH186" i="53" s="1"/>
  <c r="CH185" i="53" s="1"/>
  <c r="CH184" i="53" s="1"/>
  <c r="CH183" i="53" s="1"/>
  <c r="CH182" i="53" s="1"/>
  <c r="CH181" i="53" s="1"/>
  <c r="CH180" i="53" s="1"/>
  <c r="CH179" i="53" s="1"/>
  <c r="CH178" i="53" s="1"/>
  <c r="CH177" i="53" s="1"/>
  <c r="CH176" i="53" s="1"/>
  <c r="CH175" i="53" s="1"/>
  <c r="CH174" i="53" s="1"/>
  <c r="CH173" i="53" s="1"/>
  <c r="CH172" i="53" s="1"/>
  <c r="CH171" i="53" s="1"/>
  <c r="CH170" i="53" s="1"/>
  <c r="CH169" i="53" s="1"/>
  <c r="CH168" i="53" s="1"/>
  <c r="CH167" i="53" s="1"/>
  <c r="CH166" i="53" s="1"/>
  <c r="CH165" i="53" s="1"/>
  <c r="CH164" i="53" s="1"/>
  <c r="CH163" i="53" s="1"/>
  <c r="CH162" i="53" s="1"/>
  <c r="CH161" i="53" s="1"/>
  <c r="CH160" i="53" s="1"/>
  <c r="CH159" i="53" s="1"/>
  <c r="CH158" i="53" s="1"/>
  <c r="CH157" i="53" s="1"/>
  <c r="CH156" i="53" s="1"/>
  <c r="CH155" i="53" s="1"/>
  <c r="CH154" i="53" s="1"/>
  <c r="CH153" i="53" s="1"/>
  <c r="CH152" i="53" s="1"/>
  <c r="CH151" i="53" s="1"/>
  <c r="CH150" i="53" s="1"/>
  <c r="CH149" i="53" s="1"/>
  <c r="CH148" i="53" s="1"/>
  <c r="CH273" i="53"/>
  <c r="V199" i="52" l="1"/>
  <c r="V196" i="52"/>
  <c r="V201" i="52"/>
  <c r="V203" i="52"/>
  <c r="J105" i="52"/>
  <c r="R105" i="52" s="1"/>
  <c r="V197" i="52" l="1"/>
  <c r="J128" i="52"/>
  <c r="J59" i="52"/>
  <c r="CE264" i="53"/>
  <c r="CE263" i="53" s="1"/>
  <c r="CE262" i="53" s="1"/>
  <c r="CE261" i="53" s="1"/>
  <c r="CE260" i="53" s="1"/>
  <c r="CE259" i="53" s="1"/>
  <c r="CE258" i="53" s="1"/>
  <c r="CE257" i="53" s="1"/>
  <c r="CE256" i="53" s="1"/>
  <c r="CE255" i="53" s="1"/>
  <c r="CE254" i="53" s="1"/>
  <c r="CE253" i="53" s="1"/>
  <c r="CE252" i="53" s="1"/>
  <c r="CE251" i="53" s="1"/>
  <c r="CE250" i="53" s="1"/>
  <c r="CE249" i="53" s="1"/>
  <c r="CE248" i="53" s="1"/>
  <c r="CE247" i="53" s="1"/>
  <c r="CE246" i="53" s="1"/>
  <c r="CE245" i="53" s="1"/>
  <c r="CE244" i="53" s="1"/>
  <c r="CE243" i="53" s="1"/>
  <c r="CE242" i="53" s="1"/>
  <c r="CE241" i="53" s="1"/>
  <c r="CE240" i="53" s="1"/>
  <c r="CE239" i="53" s="1"/>
  <c r="CE238" i="53" s="1"/>
  <c r="CE237" i="53" s="1"/>
  <c r="CE236" i="53" s="1"/>
  <c r="CE235" i="53" s="1"/>
  <c r="CE234" i="53" s="1"/>
  <c r="CE233" i="53" s="1"/>
  <c r="CE232" i="53" s="1"/>
  <c r="CE231" i="53" s="1"/>
  <c r="CE230" i="53" s="1"/>
  <c r="CE229" i="53" s="1"/>
  <c r="CE228" i="53" s="1"/>
  <c r="CE227" i="53" s="1"/>
  <c r="CE226" i="53" s="1"/>
  <c r="CE225" i="53" s="1"/>
  <c r="CE224" i="53" s="1"/>
  <c r="CE223" i="53" s="1"/>
  <c r="CE222" i="53" s="1"/>
  <c r="CE221" i="53" s="1"/>
  <c r="CE220" i="53" s="1"/>
  <c r="CE219" i="53" s="1"/>
  <c r="CE218" i="53" s="1"/>
  <c r="CE217" i="53" s="1"/>
  <c r="CE216" i="53" s="1"/>
  <c r="CE215" i="53" s="1"/>
  <c r="CE214" i="53" s="1"/>
  <c r="CE213" i="53" s="1"/>
  <c r="CE212" i="53" s="1"/>
  <c r="CE211" i="53" s="1"/>
  <c r="CE210" i="53" s="1"/>
  <c r="CE209" i="53" s="1"/>
  <c r="CE208" i="53" s="1"/>
  <c r="CE207" i="53" s="1"/>
  <c r="CE206" i="53" s="1"/>
  <c r="CE205" i="53" s="1"/>
  <c r="CE204" i="53" s="1"/>
  <c r="CE203" i="53" s="1"/>
  <c r="CE202" i="53" s="1"/>
  <c r="CE201" i="53" s="1"/>
  <c r="CE200" i="53" s="1"/>
  <c r="CE199" i="53" s="1"/>
  <c r="CE198" i="53" s="1"/>
  <c r="CE197" i="53" s="1"/>
  <c r="CE196" i="53" s="1"/>
  <c r="CE195" i="53" s="1"/>
  <c r="CE194" i="53" s="1"/>
  <c r="CE193" i="53" s="1"/>
  <c r="CE192" i="53" s="1"/>
  <c r="CE191" i="53" s="1"/>
  <c r="CE190" i="53" s="1"/>
  <c r="CE189" i="53" s="1"/>
  <c r="CE188" i="53" s="1"/>
  <c r="CE187" i="53" s="1"/>
  <c r="CE186" i="53" s="1"/>
  <c r="CE185" i="53" s="1"/>
  <c r="CE184" i="53" s="1"/>
  <c r="CE183" i="53" s="1"/>
  <c r="CE182" i="53" s="1"/>
  <c r="CE181" i="53" s="1"/>
  <c r="CE180" i="53" s="1"/>
  <c r="CE179" i="53" s="1"/>
  <c r="CE178" i="53" s="1"/>
  <c r="CE177" i="53" s="1"/>
  <c r="CE176" i="53" s="1"/>
  <c r="CE175" i="53" s="1"/>
  <c r="CE174" i="53" s="1"/>
  <c r="CE173" i="53" s="1"/>
  <c r="CE172" i="53" s="1"/>
  <c r="CE171" i="53" s="1"/>
  <c r="CE170" i="53" s="1"/>
  <c r="CE169" i="53" s="1"/>
  <c r="CE168" i="53" s="1"/>
  <c r="CE167" i="53" s="1"/>
  <c r="CE166" i="53" s="1"/>
  <c r="CE165" i="53" s="1"/>
  <c r="CE164" i="53" s="1"/>
  <c r="CE163" i="53" s="1"/>
  <c r="CE162" i="53" s="1"/>
  <c r="CE161" i="53" s="1"/>
  <c r="CE160" i="53" s="1"/>
  <c r="CE159" i="53" s="1"/>
  <c r="CE158" i="53" s="1"/>
  <c r="CE157" i="53" s="1"/>
  <c r="CE156" i="53" s="1"/>
  <c r="CE155" i="53" s="1"/>
  <c r="CE154" i="53" s="1"/>
  <c r="CE153" i="53" s="1"/>
  <c r="CE152" i="53" s="1"/>
  <c r="CE151" i="53" s="1"/>
  <c r="CE150" i="53" s="1"/>
  <c r="CE149" i="53" s="1"/>
  <c r="CE148" i="53" s="1"/>
  <c r="CB256" i="53"/>
  <c r="CB255" i="53" s="1"/>
  <c r="CB254" i="53" s="1"/>
  <c r="CB253" i="53" s="1"/>
  <c r="CB252" i="53" s="1"/>
  <c r="CB251" i="53" s="1"/>
  <c r="CB250" i="53" s="1"/>
  <c r="CB249" i="53" s="1"/>
  <c r="CB248" i="53" s="1"/>
  <c r="CB247" i="53" s="1"/>
  <c r="CB246" i="53" s="1"/>
  <c r="CB245" i="53" s="1"/>
  <c r="CB244" i="53" s="1"/>
  <c r="CB243" i="53" s="1"/>
  <c r="CB242" i="53" s="1"/>
  <c r="CB241" i="53" s="1"/>
  <c r="CB240" i="53" s="1"/>
  <c r="CB239" i="53" s="1"/>
  <c r="CB238" i="53" s="1"/>
  <c r="CB237" i="53" s="1"/>
  <c r="CB236" i="53" s="1"/>
  <c r="CB235" i="53" s="1"/>
  <c r="CB234" i="53" s="1"/>
  <c r="CB233" i="53" s="1"/>
  <c r="CB232" i="53" s="1"/>
  <c r="CB231" i="53" s="1"/>
  <c r="CB230" i="53" s="1"/>
  <c r="CB229" i="53" s="1"/>
  <c r="CB228" i="53" s="1"/>
  <c r="CB227" i="53" s="1"/>
  <c r="CB226" i="53" s="1"/>
  <c r="CB225" i="53" s="1"/>
  <c r="CB224" i="53" s="1"/>
  <c r="CB223" i="53" s="1"/>
  <c r="CB222" i="53" s="1"/>
  <c r="CB221" i="53" s="1"/>
  <c r="CB220" i="53" s="1"/>
  <c r="CB219" i="53" s="1"/>
  <c r="CB218" i="53" s="1"/>
  <c r="CB217" i="53" s="1"/>
  <c r="CB216" i="53" s="1"/>
  <c r="CB215" i="53" s="1"/>
  <c r="CB214" i="53" s="1"/>
  <c r="CB213" i="53" s="1"/>
  <c r="CB212" i="53" s="1"/>
  <c r="CB211" i="53" s="1"/>
  <c r="CB210" i="53" s="1"/>
  <c r="CB209" i="53" s="1"/>
  <c r="CB208" i="53" s="1"/>
  <c r="CB207" i="53" s="1"/>
  <c r="CB206" i="53" s="1"/>
  <c r="CB205" i="53" s="1"/>
  <c r="CB204" i="53" s="1"/>
  <c r="CB203" i="53" s="1"/>
  <c r="CB202" i="53" s="1"/>
  <c r="CB201" i="53" s="1"/>
  <c r="CB200" i="53" s="1"/>
  <c r="CB199" i="53" s="1"/>
  <c r="CB198" i="53" s="1"/>
  <c r="CB197" i="53" s="1"/>
  <c r="CB196" i="53" s="1"/>
  <c r="CB195" i="53" s="1"/>
  <c r="CB194" i="53" s="1"/>
  <c r="CB193" i="53" s="1"/>
  <c r="CB192" i="53" s="1"/>
  <c r="CB191" i="53" s="1"/>
  <c r="CB190" i="53" s="1"/>
  <c r="CB189" i="53" s="1"/>
  <c r="CB188" i="53" s="1"/>
  <c r="CB187" i="53" s="1"/>
  <c r="CB186" i="53" s="1"/>
  <c r="CB185" i="53" s="1"/>
  <c r="CB184" i="53" s="1"/>
  <c r="CB183" i="53" s="1"/>
  <c r="CB182" i="53" s="1"/>
  <c r="CB181" i="53" s="1"/>
  <c r="CB180" i="53" s="1"/>
  <c r="CB179" i="53" s="1"/>
  <c r="CB178" i="53" s="1"/>
  <c r="CB177" i="53" s="1"/>
  <c r="CB176" i="53" s="1"/>
  <c r="CB175" i="53" s="1"/>
  <c r="CB174" i="53" s="1"/>
  <c r="CB173" i="53" s="1"/>
  <c r="CB172" i="53" s="1"/>
  <c r="CB171" i="53" s="1"/>
  <c r="CB170" i="53" s="1"/>
  <c r="CB169" i="53" s="1"/>
  <c r="CB168" i="53" s="1"/>
  <c r="CB167" i="53" s="1"/>
  <c r="CB166" i="53" s="1"/>
  <c r="CB165" i="53" s="1"/>
  <c r="CB164" i="53" s="1"/>
  <c r="CB163" i="53" s="1"/>
  <c r="CB162" i="53" s="1"/>
  <c r="CB161" i="53" s="1"/>
  <c r="CB160" i="53" s="1"/>
  <c r="CB159" i="53" s="1"/>
  <c r="CB158" i="53" s="1"/>
  <c r="CB157" i="53" s="1"/>
  <c r="CB156" i="53" s="1"/>
  <c r="CB155" i="53" s="1"/>
  <c r="CB154" i="53" s="1"/>
  <c r="CB153" i="53" s="1"/>
  <c r="CB152" i="53" s="1"/>
  <c r="CB151" i="53" s="1"/>
  <c r="CB150" i="53" s="1"/>
  <c r="CB149" i="53" s="1"/>
  <c r="CB148" i="53" s="1"/>
  <c r="BY247" i="53"/>
  <c r="BY246" i="53" s="1"/>
  <c r="BY245" i="53" s="1"/>
  <c r="BY244" i="53" s="1"/>
  <c r="BY243" i="53" s="1"/>
  <c r="BY242" i="53" s="1"/>
  <c r="BY241" i="53" s="1"/>
  <c r="BY240" i="53" s="1"/>
  <c r="BY239" i="53" s="1"/>
  <c r="BY238" i="53" s="1"/>
  <c r="BY237" i="53" s="1"/>
  <c r="BY236" i="53" s="1"/>
  <c r="BY235" i="53" s="1"/>
  <c r="BY234" i="53" s="1"/>
  <c r="BY233" i="53" s="1"/>
  <c r="BY232" i="53" s="1"/>
  <c r="BY231" i="53" s="1"/>
  <c r="BY230" i="53" s="1"/>
  <c r="BY229" i="53" s="1"/>
  <c r="BY228" i="53" s="1"/>
  <c r="BY227" i="53" s="1"/>
  <c r="BY226" i="53" s="1"/>
  <c r="BY225" i="53" s="1"/>
  <c r="BY224" i="53" s="1"/>
  <c r="BY223" i="53" s="1"/>
  <c r="BY222" i="53" s="1"/>
  <c r="BY221" i="53" s="1"/>
  <c r="BY220" i="53" s="1"/>
  <c r="BY219" i="53" s="1"/>
  <c r="BY218" i="53" s="1"/>
  <c r="BY217" i="53" s="1"/>
  <c r="BY216" i="53" s="1"/>
  <c r="BY215" i="53" s="1"/>
  <c r="BY214" i="53" s="1"/>
  <c r="BY213" i="53" s="1"/>
  <c r="BY212" i="53" s="1"/>
  <c r="BY211" i="53" s="1"/>
  <c r="BY210" i="53" s="1"/>
  <c r="BY209" i="53" s="1"/>
  <c r="BY208" i="53" s="1"/>
  <c r="BY207" i="53" s="1"/>
  <c r="BY206" i="53" s="1"/>
  <c r="BY205" i="53" s="1"/>
  <c r="BY204" i="53" s="1"/>
  <c r="BY203" i="53" s="1"/>
  <c r="BY202" i="53" s="1"/>
  <c r="BY201" i="53" s="1"/>
  <c r="BY200" i="53" s="1"/>
  <c r="BY199" i="53" s="1"/>
  <c r="BY198" i="53" s="1"/>
  <c r="BY197" i="53" s="1"/>
  <c r="BY196" i="53" s="1"/>
  <c r="BY195" i="53" s="1"/>
  <c r="BY194" i="53" s="1"/>
  <c r="BY193" i="53" s="1"/>
  <c r="BY192" i="53" s="1"/>
  <c r="BY191" i="53" s="1"/>
  <c r="BY190" i="53" s="1"/>
  <c r="BY189" i="53" s="1"/>
  <c r="BY188" i="53" s="1"/>
  <c r="BY187" i="53" s="1"/>
  <c r="BY186" i="53" s="1"/>
  <c r="BY185" i="53" s="1"/>
  <c r="BY184" i="53" s="1"/>
  <c r="BY183" i="53" s="1"/>
  <c r="BY182" i="53" s="1"/>
  <c r="BY181" i="53" s="1"/>
  <c r="BY180" i="53" s="1"/>
  <c r="BY179" i="53" s="1"/>
  <c r="BY178" i="53" s="1"/>
  <c r="BY177" i="53" s="1"/>
  <c r="BY176" i="53" s="1"/>
  <c r="BY175" i="53" s="1"/>
  <c r="BY174" i="53" s="1"/>
  <c r="BY173" i="53" s="1"/>
  <c r="BY172" i="53" s="1"/>
  <c r="BY171" i="53" s="1"/>
  <c r="BY170" i="53" s="1"/>
  <c r="BY169" i="53" s="1"/>
  <c r="BY168" i="53" s="1"/>
  <c r="BY167" i="53" s="1"/>
  <c r="BY166" i="53" s="1"/>
  <c r="BY165" i="53" s="1"/>
  <c r="BY164" i="53" s="1"/>
  <c r="BY163" i="53" s="1"/>
  <c r="BY162" i="53" s="1"/>
  <c r="BY161" i="53" s="1"/>
  <c r="BY160" i="53" s="1"/>
  <c r="BY159" i="53" s="1"/>
  <c r="BY158" i="53" s="1"/>
  <c r="BY157" i="53" s="1"/>
  <c r="BY156" i="53" s="1"/>
  <c r="BY155" i="53" s="1"/>
  <c r="BY154" i="53" s="1"/>
  <c r="BY153" i="53" s="1"/>
  <c r="BY152" i="53" s="1"/>
  <c r="BY151" i="53" s="1"/>
  <c r="BY150" i="53" s="1"/>
  <c r="BY149" i="53" s="1"/>
  <c r="BY148" i="53" s="1"/>
  <c r="BV238" i="53"/>
  <c r="BV237" i="53" s="1"/>
  <c r="BV236" i="53" s="1"/>
  <c r="BV235" i="53" s="1"/>
  <c r="BV234" i="53" s="1"/>
  <c r="BV233" i="53" s="1"/>
  <c r="BV232" i="53" s="1"/>
  <c r="BV231" i="53" s="1"/>
  <c r="BV230" i="53" s="1"/>
  <c r="BV229" i="53" s="1"/>
  <c r="BV228" i="53" s="1"/>
  <c r="BV227" i="53" s="1"/>
  <c r="BV226" i="53" s="1"/>
  <c r="BV225" i="53" s="1"/>
  <c r="BV224" i="53" s="1"/>
  <c r="BV223" i="53" s="1"/>
  <c r="BV222" i="53" s="1"/>
  <c r="BV221" i="53" s="1"/>
  <c r="BV220" i="53" s="1"/>
  <c r="BV219" i="53" s="1"/>
  <c r="BV218" i="53" s="1"/>
  <c r="BV217" i="53" s="1"/>
  <c r="BV216" i="53" s="1"/>
  <c r="BV215" i="53" s="1"/>
  <c r="BV214" i="53" s="1"/>
  <c r="BV213" i="53" s="1"/>
  <c r="BV212" i="53" s="1"/>
  <c r="BV211" i="53" s="1"/>
  <c r="BV210" i="53" s="1"/>
  <c r="BV209" i="53" s="1"/>
  <c r="BV208" i="53" s="1"/>
  <c r="BV207" i="53" s="1"/>
  <c r="BV206" i="53" s="1"/>
  <c r="BV205" i="53" s="1"/>
  <c r="BV204" i="53" s="1"/>
  <c r="BV203" i="53" s="1"/>
  <c r="BV202" i="53" s="1"/>
  <c r="BV201" i="53" s="1"/>
  <c r="BV200" i="53" s="1"/>
  <c r="BV199" i="53" s="1"/>
  <c r="BV198" i="53" s="1"/>
  <c r="BV197" i="53" s="1"/>
  <c r="BV196" i="53" s="1"/>
  <c r="BV195" i="53" s="1"/>
  <c r="BV194" i="53" s="1"/>
  <c r="BV193" i="53" s="1"/>
  <c r="BV192" i="53" s="1"/>
  <c r="BV191" i="53" s="1"/>
  <c r="BV190" i="53" s="1"/>
  <c r="BV189" i="53" s="1"/>
  <c r="BV188" i="53" s="1"/>
  <c r="BV187" i="53" s="1"/>
  <c r="BV186" i="53" s="1"/>
  <c r="BV185" i="53" s="1"/>
  <c r="BV184" i="53" s="1"/>
  <c r="BV183" i="53" s="1"/>
  <c r="BV182" i="53" s="1"/>
  <c r="BV181" i="53" s="1"/>
  <c r="BV180" i="53" s="1"/>
  <c r="BV179" i="53" s="1"/>
  <c r="BV178" i="53" s="1"/>
  <c r="BV177" i="53" s="1"/>
  <c r="BV176" i="53" s="1"/>
  <c r="BV175" i="53" s="1"/>
  <c r="BV174" i="53" s="1"/>
  <c r="BV173" i="53" s="1"/>
  <c r="BV172" i="53" s="1"/>
  <c r="BV171" i="53" s="1"/>
  <c r="BV170" i="53" s="1"/>
  <c r="BV169" i="53" s="1"/>
  <c r="BV168" i="53" s="1"/>
  <c r="BV167" i="53" s="1"/>
  <c r="BV166" i="53" s="1"/>
  <c r="BV165" i="53" s="1"/>
  <c r="BV164" i="53" s="1"/>
  <c r="BV163" i="53" s="1"/>
  <c r="BV162" i="53" s="1"/>
  <c r="BV161" i="53" s="1"/>
  <c r="BV160" i="53" s="1"/>
  <c r="BV159" i="53" s="1"/>
  <c r="BV158" i="53" s="1"/>
  <c r="BV157" i="53" s="1"/>
  <c r="BV156" i="53" s="1"/>
  <c r="BV155" i="53" s="1"/>
  <c r="BV154" i="53" s="1"/>
  <c r="BV153" i="53" s="1"/>
  <c r="BV152" i="53" s="1"/>
  <c r="BV151" i="53" s="1"/>
  <c r="BV150" i="53" s="1"/>
  <c r="BV149" i="53" s="1"/>
  <c r="BV148" i="53" s="1"/>
  <c r="BS230" i="53"/>
  <c r="BS229" i="53" s="1"/>
  <c r="BS228" i="53" s="1"/>
  <c r="BS227" i="53" s="1"/>
  <c r="BS226" i="53" s="1"/>
  <c r="BS225" i="53" s="1"/>
  <c r="BS224" i="53" s="1"/>
  <c r="BS223" i="53" s="1"/>
  <c r="BS222" i="53" s="1"/>
  <c r="BS221" i="53" s="1"/>
  <c r="BS220" i="53" s="1"/>
  <c r="BS219" i="53" s="1"/>
  <c r="BS218" i="53" s="1"/>
  <c r="BS217" i="53" s="1"/>
  <c r="BS216" i="53" s="1"/>
  <c r="BS215" i="53" s="1"/>
  <c r="BS214" i="53" s="1"/>
  <c r="BS213" i="53" s="1"/>
  <c r="BS212" i="53" s="1"/>
  <c r="BS211" i="53" s="1"/>
  <c r="BS210" i="53" s="1"/>
  <c r="BS209" i="53" s="1"/>
  <c r="BS208" i="53" s="1"/>
  <c r="BS207" i="53" s="1"/>
  <c r="BS206" i="53" s="1"/>
  <c r="BS205" i="53" s="1"/>
  <c r="BS204" i="53" s="1"/>
  <c r="BS203" i="53" s="1"/>
  <c r="BS202" i="53" s="1"/>
  <c r="BS201" i="53" s="1"/>
  <c r="BS200" i="53" s="1"/>
  <c r="BS199" i="53" s="1"/>
  <c r="BS198" i="53" s="1"/>
  <c r="BS197" i="53" s="1"/>
  <c r="BS196" i="53" s="1"/>
  <c r="BS195" i="53" s="1"/>
  <c r="BS194" i="53" s="1"/>
  <c r="BS193" i="53" s="1"/>
  <c r="BS192" i="53" s="1"/>
  <c r="BS191" i="53" s="1"/>
  <c r="BS190" i="53" s="1"/>
  <c r="BS189" i="53" s="1"/>
  <c r="BS188" i="53" s="1"/>
  <c r="BS187" i="53" s="1"/>
  <c r="BS186" i="53" s="1"/>
  <c r="BS185" i="53" s="1"/>
  <c r="BS184" i="53" s="1"/>
  <c r="BS183" i="53" s="1"/>
  <c r="BS182" i="53" s="1"/>
  <c r="BS181" i="53" s="1"/>
  <c r="BS180" i="53" s="1"/>
  <c r="BS179" i="53" s="1"/>
  <c r="BS178" i="53" s="1"/>
  <c r="BS177" i="53" s="1"/>
  <c r="BS176" i="53" s="1"/>
  <c r="BS175" i="53" s="1"/>
  <c r="BS174" i="53" s="1"/>
  <c r="BS173" i="53" s="1"/>
  <c r="BS172" i="53" s="1"/>
  <c r="BS171" i="53" s="1"/>
  <c r="BS170" i="53" s="1"/>
  <c r="BS169" i="53" s="1"/>
  <c r="BS168" i="53" s="1"/>
  <c r="BS167" i="53" s="1"/>
  <c r="BS166" i="53" s="1"/>
  <c r="BS165" i="53" s="1"/>
  <c r="BS164" i="53" s="1"/>
  <c r="BS163" i="53" s="1"/>
  <c r="BS162" i="53" s="1"/>
  <c r="BS161" i="53" s="1"/>
  <c r="BS160" i="53" s="1"/>
  <c r="BS159" i="53" s="1"/>
  <c r="BS158" i="53" s="1"/>
  <c r="BS157" i="53" s="1"/>
  <c r="BS156" i="53" s="1"/>
  <c r="BS155" i="53" s="1"/>
  <c r="BS154" i="53" s="1"/>
  <c r="BS153" i="53" s="1"/>
  <c r="BS152" i="53" s="1"/>
  <c r="BS151" i="53" s="1"/>
  <c r="BS150" i="53" s="1"/>
  <c r="BS149" i="53" s="1"/>
  <c r="BS148" i="53" s="1"/>
  <c r="BP221" i="53"/>
  <c r="BP220" i="53" s="1"/>
  <c r="BP219" i="53" s="1"/>
  <c r="BP218" i="53" s="1"/>
  <c r="BP217" i="53" s="1"/>
  <c r="BP216" i="53" s="1"/>
  <c r="BP215" i="53" s="1"/>
  <c r="BP214" i="53" s="1"/>
  <c r="BP213" i="53" s="1"/>
  <c r="BP212" i="53" s="1"/>
  <c r="BP211" i="53" s="1"/>
  <c r="BP210" i="53" s="1"/>
  <c r="BP209" i="53" s="1"/>
  <c r="BP208" i="53" s="1"/>
  <c r="BP207" i="53" s="1"/>
  <c r="BP206" i="53" s="1"/>
  <c r="BP205" i="53" s="1"/>
  <c r="BP204" i="53" s="1"/>
  <c r="BP203" i="53" s="1"/>
  <c r="BP202" i="53" s="1"/>
  <c r="BP201" i="53" s="1"/>
  <c r="BP200" i="53" s="1"/>
  <c r="BP199" i="53" s="1"/>
  <c r="BP198" i="53" s="1"/>
  <c r="BP197" i="53" s="1"/>
  <c r="BP196" i="53" s="1"/>
  <c r="BP195" i="53" s="1"/>
  <c r="BP194" i="53" s="1"/>
  <c r="BP193" i="53" s="1"/>
  <c r="BP192" i="53" s="1"/>
  <c r="BP191" i="53" s="1"/>
  <c r="BP190" i="53" s="1"/>
  <c r="BP189" i="53" s="1"/>
  <c r="BP188" i="53" s="1"/>
  <c r="BP187" i="53" s="1"/>
  <c r="BP186" i="53" s="1"/>
  <c r="BP185" i="53" s="1"/>
  <c r="BP184" i="53" s="1"/>
  <c r="BP183" i="53" s="1"/>
  <c r="BP182" i="53" s="1"/>
  <c r="BP181" i="53" s="1"/>
  <c r="BP180" i="53" s="1"/>
  <c r="BP179" i="53" s="1"/>
  <c r="BP178" i="53" s="1"/>
  <c r="BP177" i="53" s="1"/>
  <c r="BP176" i="53" s="1"/>
  <c r="BP175" i="53" s="1"/>
  <c r="BP174" i="53" s="1"/>
  <c r="BP173" i="53" s="1"/>
  <c r="BP172" i="53" s="1"/>
  <c r="BP171" i="53" s="1"/>
  <c r="BP170" i="53" s="1"/>
  <c r="BP169" i="53" s="1"/>
  <c r="BP168" i="53" s="1"/>
  <c r="BP167" i="53" s="1"/>
  <c r="BP166" i="53" s="1"/>
  <c r="BP165" i="53" s="1"/>
  <c r="BP164" i="53" s="1"/>
  <c r="BP163" i="53" s="1"/>
  <c r="BP162" i="53" s="1"/>
  <c r="BP161" i="53" s="1"/>
  <c r="BP160" i="53" s="1"/>
  <c r="BP159" i="53" s="1"/>
  <c r="BP158" i="53" s="1"/>
  <c r="BP157" i="53" s="1"/>
  <c r="BP156" i="53" s="1"/>
  <c r="BP155" i="53" s="1"/>
  <c r="BP154" i="53" s="1"/>
  <c r="BP153" i="53" s="1"/>
  <c r="BP152" i="53" s="1"/>
  <c r="BP151" i="53" s="1"/>
  <c r="BP150" i="53" s="1"/>
  <c r="BP149" i="53" s="1"/>
  <c r="BM212" i="53"/>
  <c r="BM211" i="53" s="1"/>
  <c r="BM210" i="53" s="1"/>
  <c r="BM209" i="53" s="1"/>
  <c r="BM208" i="53" s="1"/>
  <c r="BM207" i="53" s="1"/>
  <c r="BM206" i="53" s="1"/>
  <c r="BM205" i="53" s="1"/>
  <c r="BM204" i="53" s="1"/>
  <c r="BM203" i="53" s="1"/>
  <c r="BM202" i="53" s="1"/>
  <c r="BM201" i="53" s="1"/>
  <c r="BM200" i="53" s="1"/>
  <c r="BM199" i="53" s="1"/>
  <c r="BM198" i="53" s="1"/>
  <c r="BM197" i="53" s="1"/>
  <c r="BM196" i="53" s="1"/>
  <c r="BM195" i="53" s="1"/>
  <c r="BM194" i="53" s="1"/>
  <c r="BM193" i="53" s="1"/>
  <c r="BM192" i="53" s="1"/>
  <c r="BM191" i="53" s="1"/>
  <c r="BM190" i="53" s="1"/>
  <c r="BM189" i="53" s="1"/>
  <c r="BM188" i="53" s="1"/>
  <c r="BM187" i="53" s="1"/>
  <c r="BM186" i="53" s="1"/>
  <c r="BM185" i="53" s="1"/>
  <c r="BM184" i="53" s="1"/>
  <c r="BM183" i="53" s="1"/>
  <c r="BM182" i="53" s="1"/>
  <c r="BM181" i="53" s="1"/>
  <c r="BM180" i="53" s="1"/>
  <c r="BM179" i="53" s="1"/>
  <c r="BM178" i="53" s="1"/>
  <c r="BM177" i="53" s="1"/>
  <c r="BM176" i="53" s="1"/>
  <c r="BM175" i="53" s="1"/>
  <c r="BM174" i="53" s="1"/>
  <c r="BM173" i="53" s="1"/>
  <c r="BM172" i="53" s="1"/>
  <c r="BM171" i="53" s="1"/>
  <c r="BM170" i="53" s="1"/>
  <c r="BM169" i="53" s="1"/>
  <c r="BM168" i="53" s="1"/>
  <c r="BM167" i="53" s="1"/>
  <c r="BM166" i="53" s="1"/>
  <c r="BM165" i="53" s="1"/>
  <c r="BM164" i="53" s="1"/>
  <c r="BM163" i="53" s="1"/>
  <c r="BM162" i="53" s="1"/>
  <c r="BM161" i="53" s="1"/>
  <c r="BM160" i="53" s="1"/>
  <c r="BM159" i="53" s="1"/>
  <c r="BM158" i="53" s="1"/>
  <c r="BM157" i="53" s="1"/>
  <c r="BM156" i="53" s="1"/>
  <c r="BM155" i="53" s="1"/>
  <c r="BM154" i="53" s="1"/>
  <c r="BM153" i="53" s="1"/>
  <c r="BM152" i="53" s="1"/>
  <c r="BM151" i="53" s="1"/>
  <c r="BM150" i="53" s="1"/>
  <c r="BM149" i="53" s="1"/>
  <c r="BJ204" i="53"/>
  <c r="BJ203" i="53" s="1"/>
  <c r="BJ202" i="53" s="1"/>
  <c r="BJ201" i="53" s="1"/>
  <c r="BJ200" i="53" s="1"/>
  <c r="BJ199" i="53" s="1"/>
  <c r="BJ198" i="53" s="1"/>
  <c r="BJ197" i="53" s="1"/>
  <c r="BJ196" i="53" s="1"/>
  <c r="BJ195" i="53" s="1"/>
  <c r="BJ194" i="53" s="1"/>
  <c r="BJ193" i="53" s="1"/>
  <c r="BJ192" i="53" s="1"/>
  <c r="BJ191" i="53" s="1"/>
  <c r="BJ190" i="53" s="1"/>
  <c r="BJ189" i="53" s="1"/>
  <c r="BJ188" i="53" s="1"/>
  <c r="BJ187" i="53" s="1"/>
  <c r="BJ186" i="53" s="1"/>
  <c r="BJ185" i="53" s="1"/>
  <c r="BJ184" i="53" s="1"/>
  <c r="BJ183" i="53" s="1"/>
  <c r="BJ182" i="53" s="1"/>
  <c r="BJ181" i="53" s="1"/>
  <c r="BJ180" i="53" s="1"/>
  <c r="BJ179" i="53" s="1"/>
  <c r="BJ178" i="53" s="1"/>
  <c r="BJ177" i="53" s="1"/>
  <c r="BJ176" i="53" s="1"/>
  <c r="BJ175" i="53" s="1"/>
  <c r="BJ174" i="53" s="1"/>
  <c r="BJ173" i="53" s="1"/>
  <c r="BJ172" i="53" s="1"/>
  <c r="BJ171" i="53" s="1"/>
  <c r="BJ170" i="53" s="1"/>
  <c r="BJ169" i="53" s="1"/>
  <c r="BJ168" i="53" s="1"/>
  <c r="BJ167" i="53" s="1"/>
  <c r="BJ166" i="53" s="1"/>
  <c r="BJ165" i="53" s="1"/>
  <c r="BJ164" i="53" s="1"/>
  <c r="BJ163" i="53" s="1"/>
  <c r="BJ162" i="53" s="1"/>
  <c r="BJ161" i="53" s="1"/>
  <c r="BJ160" i="53" s="1"/>
  <c r="BJ159" i="53" s="1"/>
  <c r="BJ158" i="53" s="1"/>
  <c r="BJ157" i="53" s="1"/>
  <c r="BJ156" i="53" s="1"/>
  <c r="BJ155" i="53" s="1"/>
  <c r="BJ154" i="53" s="1"/>
  <c r="BJ153" i="53" s="1"/>
  <c r="BJ152" i="53" s="1"/>
  <c r="BJ151" i="53" s="1"/>
  <c r="BJ150" i="53" s="1"/>
  <c r="BJ149" i="53" s="1"/>
  <c r="BJ148" i="53" s="1"/>
  <c r="B197" i="53"/>
  <c r="B198" i="53" s="1"/>
  <c r="B199" i="53" s="1"/>
  <c r="B200" i="53" s="1"/>
  <c r="B201" i="53" s="1"/>
  <c r="B202" i="53" s="1"/>
  <c r="B203" i="53" s="1"/>
  <c r="B204" i="53" s="1"/>
  <c r="B205" i="53" s="1"/>
  <c r="B206" i="53" s="1"/>
  <c r="B207" i="53" s="1"/>
  <c r="B208" i="53" s="1"/>
  <c r="B209" i="53" s="1"/>
  <c r="B210" i="53" s="1"/>
  <c r="B211" i="53" s="1"/>
  <c r="B212" i="53" s="1"/>
  <c r="B213" i="53" s="1"/>
  <c r="B214" i="53" s="1"/>
  <c r="B215" i="53" s="1"/>
  <c r="B216" i="53" s="1"/>
  <c r="B217" i="53" s="1"/>
  <c r="B218" i="53" s="1"/>
  <c r="B219" i="53" s="1"/>
  <c r="B220" i="53" s="1"/>
  <c r="B221" i="53" s="1"/>
  <c r="B222" i="53" s="1"/>
  <c r="B223" i="53" s="1"/>
  <c r="B224" i="53" s="1"/>
  <c r="B225" i="53" s="1"/>
  <c r="B226" i="53" s="1"/>
  <c r="B227" i="53" s="1"/>
  <c r="B228" i="53" s="1"/>
  <c r="B229" i="53" s="1"/>
  <c r="B230" i="53" s="1"/>
  <c r="B231" i="53" s="1"/>
  <c r="B232" i="53" s="1"/>
  <c r="B233" i="53" s="1"/>
  <c r="B234" i="53" s="1"/>
  <c r="B235" i="53" s="1"/>
  <c r="B236" i="53" s="1"/>
  <c r="B237" i="53" s="1"/>
  <c r="B238" i="53" s="1"/>
  <c r="B239" i="53" s="1"/>
  <c r="B240" i="53" s="1"/>
  <c r="B241" i="53" s="1"/>
  <c r="B242" i="53" s="1"/>
  <c r="B243" i="53" s="1"/>
  <c r="B244" i="53" s="1"/>
  <c r="B245" i="53" s="1"/>
  <c r="B246" i="53" s="1"/>
  <c r="B247" i="53" s="1"/>
  <c r="B248" i="53" s="1"/>
  <c r="B249" i="53" s="1"/>
  <c r="B250" i="53" s="1"/>
  <c r="B251" i="53" s="1"/>
  <c r="B252" i="53" s="1"/>
  <c r="B253" i="53" s="1"/>
  <c r="B254" i="53" s="1"/>
  <c r="B255" i="53" s="1"/>
  <c r="B256" i="53" s="1"/>
  <c r="B257" i="53" s="1"/>
  <c r="B258" i="53" s="1"/>
  <c r="B259" i="53" s="1"/>
  <c r="B260" i="53" s="1"/>
  <c r="B261" i="53" s="1"/>
  <c r="B262" i="53" s="1"/>
  <c r="B263" i="53" s="1"/>
  <c r="B264" i="53" s="1"/>
  <c r="B265" i="53" s="1"/>
  <c r="B266" i="53" s="1"/>
  <c r="B267" i="53" s="1"/>
  <c r="B268" i="53" s="1"/>
  <c r="B269" i="53" s="1"/>
  <c r="B270" i="53" s="1"/>
  <c r="B271" i="53" s="1"/>
  <c r="B272" i="53" s="1"/>
  <c r="B273" i="53" s="1"/>
  <c r="B274" i="53" s="1"/>
  <c r="B275" i="53" s="1"/>
  <c r="B276" i="53" s="1"/>
  <c r="B277" i="53" s="1"/>
  <c r="B278" i="53" s="1"/>
  <c r="B279" i="53" s="1"/>
  <c r="B280" i="53" s="1"/>
  <c r="B281" i="53" s="1"/>
  <c r="B282" i="53" s="1"/>
  <c r="B283" i="53" s="1"/>
  <c r="B284" i="53" s="1"/>
  <c r="B285" i="53" s="1"/>
  <c r="B286" i="53" s="1"/>
  <c r="B287" i="53" s="1"/>
  <c r="B288" i="53" s="1"/>
  <c r="B289" i="53" s="1"/>
  <c r="B290" i="53" s="1"/>
  <c r="B291" i="53" s="1"/>
  <c r="BG195" i="53"/>
  <c r="BG194" i="53" s="1"/>
  <c r="BG193" i="53" s="1"/>
  <c r="BG192" i="53" s="1"/>
  <c r="BG191" i="53" s="1"/>
  <c r="BG190" i="53" s="1"/>
  <c r="BG189" i="53" s="1"/>
  <c r="BG188" i="53" s="1"/>
  <c r="BG187" i="53" s="1"/>
  <c r="BG186" i="53" s="1"/>
  <c r="BG185" i="53" s="1"/>
  <c r="BG184" i="53" s="1"/>
  <c r="BG183" i="53" s="1"/>
  <c r="BG182" i="53" s="1"/>
  <c r="BG181" i="53" s="1"/>
  <c r="BG180" i="53" s="1"/>
  <c r="BG179" i="53" s="1"/>
  <c r="BG178" i="53" s="1"/>
  <c r="BG177" i="53" s="1"/>
  <c r="BG176" i="53" s="1"/>
  <c r="BG175" i="53" s="1"/>
  <c r="BG174" i="53" s="1"/>
  <c r="BG173" i="53" s="1"/>
  <c r="BG172" i="53" s="1"/>
  <c r="BG171" i="53" s="1"/>
  <c r="BG170" i="53" s="1"/>
  <c r="BG169" i="53" s="1"/>
  <c r="BG168" i="53" s="1"/>
  <c r="BG167" i="53" s="1"/>
  <c r="BG166" i="53" s="1"/>
  <c r="BG165" i="53" s="1"/>
  <c r="BG164" i="53" s="1"/>
  <c r="BG163" i="53" s="1"/>
  <c r="BG162" i="53" s="1"/>
  <c r="BG161" i="53" s="1"/>
  <c r="BG160" i="53" s="1"/>
  <c r="BG159" i="53" s="1"/>
  <c r="BG158" i="53" s="1"/>
  <c r="BG157" i="53" s="1"/>
  <c r="BG156" i="53" s="1"/>
  <c r="BG155" i="53" s="1"/>
  <c r="BG154" i="53" s="1"/>
  <c r="BG153" i="53" s="1"/>
  <c r="BG152" i="53" s="1"/>
  <c r="BG151" i="53" s="1"/>
  <c r="BG150" i="53" s="1"/>
  <c r="BG149" i="53" s="1"/>
  <c r="BD186" i="53"/>
  <c r="BD185" i="53" s="1"/>
  <c r="BD184" i="53" s="1"/>
  <c r="BD183" i="53" s="1"/>
  <c r="BD182" i="53" s="1"/>
  <c r="BD181" i="53" s="1"/>
  <c r="BD180" i="53" s="1"/>
  <c r="BD179" i="53" s="1"/>
  <c r="BD178" i="53" s="1"/>
  <c r="BD177" i="53" s="1"/>
  <c r="BD176" i="53" s="1"/>
  <c r="BD175" i="53" s="1"/>
  <c r="BD174" i="53" s="1"/>
  <c r="BD173" i="53" s="1"/>
  <c r="BD172" i="53" s="1"/>
  <c r="BD171" i="53" s="1"/>
  <c r="BD170" i="53" s="1"/>
  <c r="BD169" i="53" s="1"/>
  <c r="BD168" i="53" s="1"/>
  <c r="BD167" i="53" s="1"/>
  <c r="BD166" i="53" s="1"/>
  <c r="BD165" i="53" s="1"/>
  <c r="BD164" i="53" s="1"/>
  <c r="BD163" i="53" s="1"/>
  <c r="BD162" i="53" s="1"/>
  <c r="BD161" i="53" s="1"/>
  <c r="BD160" i="53" s="1"/>
  <c r="BD159" i="53" s="1"/>
  <c r="BD158" i="53" s="1"/>
  <c r="BD157" i="53" s="1"/>
  <c r="BD156" i="53" s="1"/>
  <c r="BD155" i="53" s="1"/>
  <c r="BD154" i="53" s="1"/>
  <c r="BD153" i="53" s="1"/>
  <c r="BD152" i="53" s="1"/>
  <c r="BD151" i="53" s="1"/>
  <c r="BD150" i="53" s="1"/>
  <c r="BD149" i="53" s="1"/>
  <c r="BA186" i="53"/>
  <c r="BA185" i="53" s="1"/>
  <c r="BA184" i="53" s="1"/>
  <c r="BA183" i="53"/>
  <c r="BA182" i="53" s="1"/>
  <c r="BA181" i="53" s="1"/>
  <c r="BA180" i="53" s="1"/>
  <c r="BA179" i="53" s="1"/>
  <c r="BA178" i="53" s="1"/>
  <c r="BA177" i="53" s="1"/>
  <c r="BA176" i="53" s="1"/>
  <c r="BA175" i="53" s="1"/>
  <c r="BA174" i="53" s="1"/>
  <c r="BA173" i="53" s="1"/>
  <c r="BA172" i="53" s="1"/>
  <c r="BA171" i="53" s="1"/>
  <c r="BA170" i="53" s="1"/>
  <c r="BA169" i="53" s="1"/>
  <c r="BA168" i="53" s="1"/>
  <c r="BA167" i="53" s="1"/>
  <c r="BA166" i="53" s="1"/>
  <c r="BA165" i="53" s="1"/>
  <c r="BA164" i="53" s="1"/>
  <c r="BA163" i="53" s="1"/>
  <c r="BA162" i="53" s="1"/>
  <c r="BA161" i="53" s="1"/>
  <c r="BA160" i="53" s="1"/>
  <c r="BA159" i="53" s="1"/>
  <c r="BA158" i="53" s="1"/>
  <c r="BA157" i="53" s="1"/>
  <c r="BA156" i="53" s="1"/>
  <c r="BA155" i="53" s="1"/>
  <c r="BA154" i="53" s="1"/>
  <c r="BA153" i="53" s="1"/>
  <c r="BA152" i="53" s="1"/>
  <c r="BA151" i="53" s="1"/>
  <c r="BA150" i="53" s="1"/>
  <c r="BA149" i="53" s="1"/>
  <c r="AX179" i="53"/>
  <c r="AX178" i="53" s="1"/>
  <c r="AX177" i="53" s="1"/>
  <c r="AX176" i="53" s="1"/>
  <c r="AX175" i="53" s="1"/>
  <c r="AX174" i="53" s="1"/>
  <c r="AX173" i="53" s="1"/>
  <c r="AX172" i="53" s="1"/>
  <c r="AX171" i="53" s="1"/>
  <c r="AX170" i="53" s="1"/>
  <c r="AX169" i="53" s="1"/>
  <c r="AX168" i="53" s="1"/>
  <c r="AX167" i="53" s="1"/>
  <c r="AX166" i="53" s="1"/>
  <c r="AX165" i="53" s="1"/>
  <c r="AX164" i="53" s="1"/>
  <c r="AX163" i="53" s="1"/>
  <c r="AX162" i="53" s="1"/>
  <c r="AX161" i="53" s="1"/>
  <c r="AX160" i="53" s="1"/>
  <c r="AX159" i="53" s="1"/>
  <c r="AX158" i="53" s="1"/>
  <c r="AX157" i="53" s="1"/>
  <c r="AX156" i="53" s="1"/>
  <c r="AX155" i="53" s="1"/>
  <c r="AX154" i="53" s="1"/>
  <c r="AX153" i="53" s="1"/>
  <c r="AX152" i="53" s="1"/>
  <c r="AX151" i="53" s="1"/>
  <c r="AX150" i="53" s="1"/>
  <c r="AX149" i="53" s="1"/>
  <c r="AX148" i="53" s="1"/>
  <c r="AX147" i="53" s="1"/>
  <c r="AX146" i="53" s="1"/>
  <c r="AX145" i="53" s="1"/>
  <c r="AX144" i="53" s="1"/>
  <c r="AX143" i="53" s="1"/>
  <c r="AU178" i="53"/>
  <c r="AU177" i="53"/>
  <c r="AU176" i="53" s="1"/>
  <c r="AU175" i="53" s="1"/>
  <c r="AU174" i="53" s="1"/>
  <c r="AU173" i="53" s="1"/>
  <c r="AU172" i="53" s="1"/>
  <c r="AU171" i="53" s="1"/>
  <c r="AU170" i="53" s="1"/>
  <c r="AU169" i="53" s="1"/>
  <c r="AU168" i="53" s="1"/>
  <c r="AU167" i="53" s="1"/>
  <c r="AU166" i="53" s="1"/>
  <c r="AU165" i="53" s="1"/>
  <c r="AU164" i="53" s="1"/>
  <c r="AU163" i="53" s="1"/>
  <c r="AU162" i="53" s="1"/>
  <c r="AU161" i="53" s="1"/>
  <c r="AU160" i="53" s="1"/>
  <c r="AU159" i="53" s="1"/>
  <c r="AU158" i="53" s="1"/>
  <c r="AU157" i="53" s="1"/>
  <c r="AU156" i="53" s="1"/>
  <c r="AU155" i="53" s="1"/>
  <c r="AU154" i="53" s="1"/>
  <c r="AU153" i="53" s="1"/>
  <c r="AU152" i="53" s="1"/>
  <c r="AU151" i="53" s="1"/>
  <c r="AU150" i="53" s="1"/>
  <c r="AU149" i="53" s="1"/>
  <c r="AU148" i="53" s="1"/>
  <c r="AU147" i="53" s="1"/>
  <c r="AU146" i="53" s="1"/>
  <c r="AU145" i="53" s="1"/>
  <c r="AU144" i="53" s="1"/>
  <c r="AU143" i="53" s="1"/>
  <c r="AR171" i="53"/>
  <c r="AR170" i="53" s="1"/>
  <c r="AR169" i="53" s="1"/>
  <c r="AR168" i="53" s="1"/>
  <c r="AR167" i="53" s="1"/>
  <c r="AR166" i="53" s="1"/>
  <c r="AR165" i="53" s="1"/>
  <c r="AR164" i="53" s="1"/>
  <c r="AR163" i="53" s="1"/>
  <c r="AR162" i="53" s="1"/>
  <c r="AR161" i="53" s="1"/>
  <c r="AR160" i="53" s="1"/>
  <c r="AR159" i="53" s="1"/>
  <c r="AR158" i="53" s="1"/>
  <c r="AR157" i="53" s="1"/>
  <c r="AR156" i="53" s="1"/>
  <c r="AR155" i="53" s="1"/>
  <c r="AR154" i="53" s="1"/>
  <c r="AR153" i="53" s="1"/>
  <c r="AR152" i="53" s="1"/>
  <c r="AR151" i="53" s="1"/>
  <c r="AR150" i="53" s="1"/>
  <c r="AR149" i="53" s="1"/>
  <c r="AR148" i="53" s="1"/>
  <c r="AR147" i="53" s="1"/>
  <c r="AR146" i="53" s="1"/>
  <c r="AR145" i="53" s="1"/>
  <c r="AR144" i="53" s="1"/>
  <c r="AR143" i="53" s="1"/>
  <c r="AR142" i="53" s="1"/>
  <c r="AR141" i="53" s="1"/>
  <c r="AR140" i="53" s="1"/>
  <c r="AR139" i="53" s="1"/>
  <c r="AR138" i="53" s="1"/>
  <c r="AR137" i="53" s="1"/>
  <c r="AR136" i="53" s="1"/>
  <c r="AR135" i="53" s="1"/>
  <c r="AR134" i="53" s="1"/>
  <c r="AR133" i="53" s="1"/>
  <c r="AR132" i="53" s="1"/>
  <c r="AR131" i="53" s="1"/>
  <c r="AR130" i="53" s="1"/>
  <c r="AR129" i="53" s="1"/>
  <c r="AR128" i="53" s="1"/>
  <c r="AR127" i="53" s="1"/>
  <c r="AR126" i="53" s="1"/>
  <c r="AL164" i="53"/>
  <c r="AL163" i="53" s="1"/>
  <c r="AL162" i="53" s="1"/>
  <c r="AL161" i="53" s="1"/>
  <c r="AL160" i="53" s="1"/>
  <c r="AL159" i="53" s="1"/>
  <c r="AL158" i="53" s="1"/>
  <c r="AL157" i="53" s="1"/>
  <c r="AL156" i="53" s="1"/>
  <c r="AL155" i="53" s="1"/>
  <c r="AL154" i="53" s="1"/>
  <c r="AL153" i="53" s="1"/>
  <c r="AL152" i="53" s="1"/>
  <c r="AL151" i="53" s="1"/>
  <c r="AL150" i="53" s="1"/>
  <c r="AL149" i="53" s="1"/>
  <c r="AL148" i="53" s="1"/>
  <c r="AL147" i="53" s="1"/>
  <c r="AL146" i="53" s="1"/>
  <c r="AL145" i="53" s="1"/>
  <c r="AL144" i="53" s="1"/>
  <c r="AL143" i="53" s="1"/>
  <c r="AL142" i="53" s="1"/>
  <c r="AL141" i="53" s="1"/>
  <c r="AL140" i="53" s="1"/>
  <c r="AL139" i="53" s="1"/>
  <c r="AL138" i="53" s="1"/>
  <c r="AL137" i="53" s="1"/>
  <c r="AL136" i="53" s="1"/>
  <c r="AL135" i="53" s="1"/>
  <c r="AL134" i="53" s="1"/>
  <c r="AL133" i="53" s="1"/>
  <c r="AL132" i="53" s="1"/>
  <c r="AL131" i="53" s="1"/>
  <c r="AL130" i="53" s="1"/>
  <c r="AL129" i="53" s="1"/>
  <c r="AO161" i="53"/>
  <c r="AO160" i="53" s="1"/>
  <c r="AO159" i="53" s="1"/>
  <c r="AO158" i="53" s="1"/>
  <c r="AO157" i="53" s="1"/>
  <c r="AO156" i="53" s="1"/>
  <c r="AO155" i="53" s="1"/>
  <c r="AO154" i="53" s="1"/>
  <c r="AO153" i="53" s="1"/>
  <c r="AO152" i="53" s="1"/>
  <c r="AO151" i="53" s="1"/>
  <c r="AO150" i="53" s="1"/>
  <c r="AO149" i="53" s="1"/>
  <c r="AO148" i="53" s="1"/>
  <c r="AO147" i="53" s="1"/>
  <c r="AO146" i="53" s="1"/>
  <c r="AO145" i="53" s="1"/>
  <c r="AO144" i="53" s="1"/>
  <c r="AO143" i="53" s="1"/>
  <c r="AO142" i="53" s="1"/>
  <c r="AO141" i="53" s="1"/>
  <c r="AO140" i="53" s="1"/>
  <c r="AO139" i="53" s="1"/>
  <c r="AO138" i="53" s="1"/>
  <c r="AO137" i="53" s="1"/>
  <c r="AO136" i="53" s="1"/>
  <c r="AO135" i="53" s="1"/>
  <c r="AO134" i="53" s="1"/>
  <c r="AO133" i="53" s="1"/>
  <c r="AO132" i="53" s="1"/>
  <c r="AO131" i="53" s="1"/>
  <c r="AO130" i="53" s="1"/>
  <c r="AO129" i="53" s="1"/>
  <c r="AO128" i="53" s="1"/>
  <c r="AO127" i="53" s="1"/>
  <c r="AO126" i="53" s="1"/>
  <c r="AO125" i="53" s="1"/>
  <c r="AO124" i="53" s="1"/>
  <c r="AO123" i="53" s="1"/>
  <c r="AO122" i="53" s="1"/>
  <c r="AO121" i="53" s="1"/>
  <c r="AI161" i="53"/>
  <c r="AI160" i="53" s="1"/>
  <c r="AI159" i="53" s="1"/>
  <c r="AI158" i="53" s="1"/>
  <c r="AI157" i="53" s="1"/>
  <c r="AI156" i="53" s="1"/>
  <c r="AI155" i="53" s="1"/>
  <c r="AI154" i="53" s="1"/>
  <c r="AI153" i="53" s="1"/>
  <c r="AI152" i="53" s="1"/>
  <c r="AI151" i="53" s="1"/>
  <c r="AI150" i="53" s="1"/>
  <c r="AI149" i="53" s="1"/>
  <c r="AI148" i="53" s="1"/>
  <c r="AI147" i="53" s="1"/>
  <c r="AI146" i="53" s="1"/>
  <c r="AI145" i="53" s="1"/>
  <c r="AI144" i="53" s="1"/>
  <c r="AI143" i="53" s="1"/>
  <c r="AI142" i="53" s="1"/>
  <c r="AI141" i="53" s="1"/>
  <c r="AI140" i="53" s="1"/>
  <c r="AI139" i="53" s="1"/>
  <c r="AI138" i="53" s="1"/>
  <c r="AI137" i="53" s="1"/>
  <c r="AI136" i="53" s="1"/>
  <c r="AI135" i="53" s="1"/>
  <c r="AI134" i="53" s="1"/>
  <c r="AI133" i="53" s="1"/>
  <c r="AI132" i="53" s="1"/>
  <c r="AI131" i="53" s="1"/>
  <c r="AI130" i="53" s="1"/>
  <c r="AI129" i="53" s="1"/>
  <c r="AI128" i="53" s="1"/>
  <c r="AI127" i="53" s="1"/>
  <c r="AI126" i="53" s="1"/>
  <c r="AI125" i="53" s="1"/>
  <c r="AI124" i="53" s="1"/>
  <c r="AI123" i="53" s="1"/>
  <c r="AI122" i="53" s="1"/>
  <c r="AI121" i="53" s="1"/>
  <c r="AI120" i="53" s="1"/>
  <c r="AI119" i="53" s="1"/>
  <c r="AI118" i="53" s="1"/>
  <c r="AI117" i="53" s="1"/>
  <c r="AI116" i="53" s="1"/>
  <c r="AF153" i="53"/>
  <c r="AF152" i="53" s="1"/>
  <c r="AF151" i="53" s="1"/>
  <c r="AF150" i="53" s="1"/>
  <c r="AF149" i="53" s="1"/>
  <c r="AF148" i="53" s="1"/>
  <c r="AF147" i="53" s="1"/>
  <c r="AF146" i="53" s="1"/>
  <c r="AF145" i="53" s="1"/>
  <c r="AF144" i="53" s="1"/>
  <c r="AF143" i="53" s="1"/>
  <c r="AF142" i="53" s="1"/>
  <c r="AF141" i="53" s="1"/>
  <c r="AF140" i="53" s="1"/>
  <c r="AF139" i="53" s="1"/>
  <c r="AF138" i="53" s="1"/>
  <c r="AF137" i="53" s="1"/>
  <c r="AF136" i="53" s="1"/>
  <c r="AF135" i="53" s="1"/>
  <c r="AF134" i="53" s="1"/>
  <c r="AF133" i="53" s="1"/>
  <c r="AF132" i="53" s="1"/>
  <c r="AF131" i="53" s="1"/>
  <c r="AF130" i="53" s="1"/>
  <c r="AF129" i="53" s="1"/>
  <c r="AF128" i="53" s="1"/>
  <c r="AF127" i="53" s="1"/>
  <c r="AF126" i="53" s="1"/>
  <c r="AF125" i="53" s="1"/>
  <c r="AF124" i="53" s="1"/>
  <c r="AF123" i="53" s="1"/>
  <c r="AF122" i="53" s="1"/>
  <c r="AF121" i="53" s="1"/>
  <c r="AF120" i="53" s="1"/>
  <c r="AF119" i="53" s="1"/>
  <c r="AF118" i="53" s="1"/>
  <c r="AF117" i="53" s="1"/>
  <c r="AF116" i="53" s="1"/>
  <c r="AF115" i="53" s="1"/>
  <c r="AF114" i="53" s="1"/>
  <c r="AF113" i="53" s="1"/>
  <c r="AF112" i="53" s="1"/>
  <c r="AF111" i="53" s="1"/>
  <c r="AF110" i="53" s="1"/>
  <c r="AF109" i="53" s="1"/>
  <c r="AF108" i="53" s="1"/>
  <c r="AF107" i="53" s="1"/>
  <c r="AF106" i="53" s="1"/>
  <c r="AF105" i="53" s="1"/>
  <c r="AF104" i="53" s="1"/>
  <c r="AF103" i="53" s="1"/>
  <c r="AC153" i="53"/>
  <c r="AC152" i="53" s="1"/>
  <c r="AC151" i="53" s="1"/>
  <c r="AC150" i="53" s="1"/>
  <c r="AC149" i="53" s="1"/>
  <c r="AC148" i="53" s="1"/>
  <c r="AC147" i="53" s="1"/>
  <c r="AC146" i="53" s="1"/>
  <c r="AC145" i="53" s="1"/>
  <c r="AC144" i="53" s="1"/>
  <c r="AC143" i="53" s="1"/>
  <c r="AC142" i="53" s="1"/>
  <c r="AC141" i="53" s="1"/>
  <c r="AC140" i="53" s="1"/>
  <c r="AC139" i="53" s="1"/>
  <c r="AC138" i="53" s="1"/>
  <c r="AC137" i="53" s="1"/>
  <c r="AC136" i="53" s="1"/>
  <c r="AC135" i="53" s="1"/>
  <c r="AC134" i="53" s="1"/>
  <c r="AC133" i="53" s="1"/>
  <c r="AC132" i="53" s="1"/>
  <c r="AC131" i="53" s="1"/>
  <c r="AC130" i="53" s="1"/>
  <c r="AC129" i="53" s="1"/>
  <c r="AC128" i="53" s="1"/>
  <c r="AC127" i="53" s="1"/>
  <c r="AC126" i="53" s="1"/>
  <c r="AC125" i="53" s="1"/>
  <c r="AC124" i="53" s="1"/>
  <c r="AC123" i="53" s="1"/>
  <c r="AC122" i="53" s="1"/>
  <c r="AC121" i="53" s="1"/>
  <c r="AC120" i="53" s="1"/>
  <c r="AC119" i="53" s="1"/>
  <c r="AC118" i="53" s="1"/>
  <c r="AC117" i="53" s="1"/>
  <c r="AC116" i="53" s="1"/>
  <c r="AC115" i="53" s="1"/>
  <c r="AC114" i="53" s="1"/>
  <c r="AC113" i="53" s="1"/>
  <c r="AC112" i="53" s="1"/>
  <c r="AC111" i="53" s="1"/>
  <c r="AC110" i="53" s="1"/>
  <c r="AC109" i="53" s="1"/>
  <c r="AC108" i="53" s="1"/>
  <c r="AC107" i="53" s="1"/>
  <c r="AC106" i="53" s="1"/>
  <c r="AC105" i="53" s="1"/>
  <c r="AC104" i="53" s="1"/>
  <c r="AC103" i="53" s="1"/>
  <c r="B145" i="53"/>
  <c r="B146" i="53" s="1"/>
  <c r="B147" i="53" s="1"/>
  <c r="B148" i="53" s="1"/>
  <c r="B149" i="53" s="1"/>
  <c r="B150" i="53" s="1"/>
  <c r="B151" i="53" s="1"/>
  <c r="B152" i="53" s="1"/>
  <c r="B153" i="53" s="1"/>
  <c r="B154" i="53" s="1"/>
  <c r="B155" i="53" s="1"/>
  <c r="B156" i="53" s="1"/>
  <c r="B157" i="53" s="1"/>
  <c r="B158" i="53" s="1"/>
  <c r="B159" i="53" s="1"/>
  <c r="B160" i="53" s="1"/>
  <c r="B161" i="53" s="1"/>
  <c r="B162" i="53" s="1"/>
  <c r="B163" i="53" s="1"/>
  <c r="B164" i="53" s="1"/>
  <c r="B165" i="53" s="1"/>
  <c r="B166" i="53" s="1"/>
  <c r="B167" i="53" s="1"/>
  <c r="B168" i="53" s="1"/>
  <c r="B169" i="53" s="1"/>
  <c r="B170" i="53" s="1"/>
  <c r="B171" i="53" s="1"/>
  <c r="B172" i="53" s="1"/>
  <c r="B173" i="53" s="1"/>
  <c r="B174" i="53" s="1"/>
  <c r="B175" i="53" s="1"/>
  <c r="B176" i="53" s="1"/>
  <c r="B177" i="53" s="1"/>
  <c r="B178" i="53" s="1"/>
  <c r="B179" i="53" s="1"/>
  <c r="B180" i="53" s="1"/>
  <c r="B181" i="53" s="1"/>
  <c r="B182" i="53" s="1"/>
  <c r="B183" i="53" s="1"/>
  <c r="B184" i="53" s="1"/>
  <c r="B185" i="53" s="1"/>
  <c r="B186" i="53" s="1"/>
  <c r="B187" i="53" s="1"/>
  <c r="B188" i="53" s="1"/>
  <c r="B189" i="53" s="1"/>
  <c r="B190" i="53" s="1"/>
  <c r="B191" i="53" s="1"/>
  <c r="B192" i="53" s="1"/>
  <c r="B193" i="53" s="1"/>
  <c r="B194" i="53" s="1"/>
  <c r="B195" i="53" s="1"/>
  <c r="Z143" i="53"/>
  <c r="Z142" i="53"/>
  <c r="Z141" i="53" s="1"/>
  <c r="Z140" i="53" s="1"/>
  <c r="Z139" i="53" s="1"/>
  <c r="Z138" i="53" s="1"/>
  <c r="Z137" i="53" s="1"/>
  <c r="Z136" i="53" s="1"/>
  <c r="Z135" i="53" s="1"/>
  <c r="Z134" i="53" s="1"/>
  <c r="Z133" i="53" s="1"/>
  <c r="Z132" i="53" s="1"/>
  <c r="Z131" i="53" s="1"/>
  <c r="Z130" i="53" s="1"/>
  <c r="Z129" i="53" s="1"/>
  <c r="Z128" i="53" s="1"/>
  <c r="Z127" i="53" s="1"/>
  <c r="Z126" i="53" s="1"/>
  <c r="Z125" i="53" s="1"/>
  <c r="Z124" i="53" s="1"/>
  <c r="Z123" i="53" s="1"/>
  <c r="Z122" i="53" s="1"/>
  <c r="Z121" i="53" s="1"/>
  <c r="Z120" i="53" s="1"/>
  <c r="Z119" i="53" s="1"/>
  <c r="Z118" i="53" s="1"/>
  <c r="Z117" i="53" s="1"/>
  <c r="Z116" i="53" s="1"/>
  <c r="Z115" i="53" s="1"/>
  <c r="Z114" i="53" s="1"/>
  <c r="Z113" i="53" s="1"/>
  <c r="Z112" i="53" s="1"/>
  <c r="Z111" i="53" s="1"/>
  <c r="Z110" i="53" s="1"/>
  <c r="Z109" i="53" s="1"/>
  <c r="Z108" i="53" s="1"/>
  <c r="Z107" i="53" s="1"/>
  <c r="Z106" i="53" s="1"/>
  <c r="Z105" i="53" s="1"/>
  <c r="Z104" i="53" s="1"/>
  <c r="Z103" i="53" s="1"/>
  <c r="W134" i="53"/>
  <c r="W133" i="53" s="1"/>
  <c r="W132" i="53" s="1"/>
  <c r="W131" i="53" s="1"/>
  <c r="W130" i="53" s="1"/>
  <c r="W129" i="53" s="1"/>
  <c r="W128" i="53" s="1"/>
  <c r="W127" i="53" s="1"/>
  <c r="W126" i="53" s="1"/>
  <c r="W125" i="53" s="1"/>
  <c r="W124" i="53" s="1"/>
  <c r="W123" i="53" s="1"/>
  <c r="W122" i="53" s="1"/>
  <c r="W121" i="53" s="1"/>
  <c r="W120" i="53" s="1"/>
  <c r="W119" i="53" s="1"/>
  <c r="W118" i="53" s="1"/>
  <c r="W117" i="53" s="1"/>
  <c r="W116" i="53" s="1"/>
  <c r="W115" i="53" s="1"/>
  <c r="W114" i="53" s="1"/>
  <c r="W113" i="53" s="1"/>
  <c r="W112" i="53" s="1"/>
  <c r="W111" i="53" s="1"/>
  <c r="W110" i="53" s="1"/>
  <c r="W109" i="53" s="1"/>
  <c r="W108" i="53" s="1"/>
  <c r="W107" i="53" s="1"/>
  <c r="W106" i="53" s="1"/>
  <c r="W105" i="53" s="1"/>
  <c r="W104" i="53" s="1"/>
  <c r="W103" i="53" s="1"/>
  <c r="W102" i="53" s="1"/>
  <c r="W101" i="53" s="1"/>
  <c r="W100" i="53" s="1"/>
  <c r="W99" i="53" s="1"/>
  <c r="W98" i="53" s="1"/>
  <c r="W97" i="53" s="1"/>
  <c r="W96" i="53" s="1"/>
  <c r="W95" i="53" s="1"/>
  <c r="W94" i="53" s="1"/>
  <c r="W93" i="53" s="1"/>
  <c r="W92" i="53" s="1"/>
  <c r="T126" i="53"/>
  <c r="T125" i="53" s="1"/>
  <c r="T124" i="53" s="1"/>
  <c r="T123" i="53" s="1"/>
  <c r="T122" i="53" s="1"/>
  <c r="T121" i="53" s="1"/>
  <c r="T120" i="53" s="1"/>
  <c r="T119" i="53" s="1"/>
  <c r="T118" i="53" s="1"/>
  <c r="T117" i="53" s="1"/>
  <c r="T116" i="53" s="1"/>
  <c r="T115" i="53" s="1"/>
  <c r="T114" i="53" s="1"/>
  <c r="T113" i="53" s="1"/>
  <c r="T112" i="53" s="1"/>
  <c r="T111" i="53" s="1"/>
  <c r="T110" i="53" s="1"/>
  <c r="T109" i="53" s="1"/>
  <c r="T108" i="53" s="1"/>
  <c r="T107" i="53" s="1"/>
  <c r="T106" i="53" s="1"/>
  <c r="T105" i="53" s="1"/>
  <c r="T104" i="53" s="1"/>
  <c r="T103" i="53" s="1"/>
  <c r="T102" i="53" s="1"/>
  <c r="T101" i="53" s="1"/>
  <c r="T100" i="53" s="1"/>
  <c r="T99" i="53" s="1"/>
  <c r="T98" i="53" s="1"/>
  <c r="T97" i="53" s="1"/>
  <c r="T96" i="53" s="1"/>
  <c r="T95" i="53" s="1"/>
  <c r="T94" i="53" s="1"/>
  <c r="T93" i="53" s="1"/>
  <c r="T92" i="53" s="1"/>
  <c r="T91" i="53" s="1"/>
  <c r="T90" i="53" s="1"/>
  <c r="T89" i="53" s="1"/>
  <c r="T88" i="53" s="1"/>
  <c r="T87" i="53" s="1"/>
  <c r="T86" i="53" s="1"/>
  <c r="T85" i="53" s="1"/>
  <c r="Q117" i="53"/>
  <c r="Q116" i="53" s="1"/>
  <c r="Q115" i="53" s="1"/>
  <c r="Q114" i="53" s="1"/>
  <c r="Q113" i="53" s="1"/>
  <c r="Q112" i="53" s="1"/>
  <c r="Q111" i="53" s="1"/>
  <c r="Q110" i="53" s="1"/>
  <c r="Q109" i="53" s="1"/>
  <c r="Q108" i="53" s="1"/>
  <c r="Q107" i="53" s="1"/>
  <c r="Q106" i="53" s="1"/>
  <c r="Q105" i="53" s="1"/>
  <c r="Q104" i="53" s="1"/>
  <c r="Q103" i="53" s="1"/>
  <c r="Q102" i="53" s="1"/>
  <c r="Q101" i="53" s="1"/>
  <c r="Q100" i="53" s="1"/>
  <c r="Q99" i="53" s="1"/>
  <c r="Q98" i="53" s="1"/>
  <c r="Q97" i="53" s="1"/>
  <c r="Q96" i="53" s="1"/>
  <c r="Q95" i="53" s="1"/>
  <c r="Q94" i="53" s="1"/>
  <c r="Q93" i="53" s="1"/>
  <c r="Q92" i="53" s="1"/>
  <c r="Q91" i="53" s="1"/>
  <c r="Q90" i="53" s="1"/>
  <c r="Q89" i="53" s="1"/>
  <c r="Q88" i="53" s="1"/>
  <c r="Q87" i="53" s="1"/>
  <c r="Q86" i="53" s="1"/>
  <c r="Q85" i="53" s="1"/>
  <c r="Q84" i="53" s="1"/>
  <c r="Q83" i="53" s="1"/>
  <c r="Q82" i="53" s="1"/>
  <c r="Q81" i="53" s="1"/>
  <c r="Q80" i="53" s="1"/>
  <c r="Q79" i="53" s="1"/>
  <c r="N108" i="53"/>
  <c r="N107" i="53" s="1"/>
  <c r="N106" i="53" s="1"/>
  <c r="N105" i="53" s="1"/>
  <c r="N104" i="53" s="1"/>
  <c r="N103" i="53" s="1"/>
  <c r="N102" i="53" s="1"/>
  <c r="N101" i="53" s="1"/>
  <c r="N100" i="53" s="1"/>
  <c r="N99" i="53" s="1"/>
  <c r="N98" i="53" s="1"/>
  <c r="N97" i="53" s="1"/>
  <c r="N96" i="53" s="1"/>
  <c r="N95" i="53" s="1"/>
  <c r="N94" i="53" s="1"/>
  <c r="N93" i="53" s="1"/>
  <c r="N92" i="53" s="1"/>
  <c r="N91" i="53" s="1"/>
  <c r="N90" i="53" s="1"/>
  <c r="N89" i="53" s="1"/>
  <c r="N88" i="53" s="1"/>
  <c r="N87" i="53" s="1"/>
  <c r="N86" i="53" s="1"/>
  <c r="N85" i="53" s="1"/>
  <c r="N84" i="53" s="1"/>
  <c r="N83" i="53" s="1"/>
  <c r="N82" i="53" s="1"/>
  <c r="N81" i="53" s="1"/>
  <c r="N80" i="53" s="1"/>
  <c r="N79" i="53" s="1"/>
  <c r="N78" i="53" s="1"/>
  <c r="N77" i="53" s="1"/>
  <c r="N76" i="53" s="1"/>
  <c r="N75" i="53" s="1"/>
  <c r="N74" i="53" s="1"/>
  <c r="N73" i="53" s="1"/>
  <c r="N72" i="53" s="1"/>
  <c r="K100" i="53"/>
  <c r="K99" i="53" s="1"/>
  <c r="K98" i="53" s="1"/>
  <c r="K97" i="53" s="1"/>
  <c r="K96" i="53" s="1"/>
  <c r="K95" i="53" s="1"/>
  <c r="K94" i="53" s="1"/>
  <c r="K93" i="53" s="1"/>
  <c r="K92" i="53" s="1"/>
  <c r="K91" i="53" s="1"/>
  <c r="K90" i="53" s="1"/>
  <c r="K89" i="53" s="1"/>
  <c r="K88" i="53" s="1"/>
  <c r="K87" i="53" s="1"/>
  <c r="K86" i="53" s="1"/>
  <c r="K85" i="53" s="1"/>
  <c r="K84" i="53" s="1"/>
  <c r="K83" i="53" s="1"/>
  <c r="K82" i="53" s="1"/>
  <c r="K81" i="53" s="1"/>
  <c r="K80" i="53" s="1"/>
  <c r="K79" i="53" s="1"/>
  <c r="K78" i="53" s="1"/>
  <c r="K77" i="53" s="1"/>
  <c r="K76" i="53" s="1"/>
  <c r="K75" i="53" s="1"/>
  <c r="K74" i="53" s="1"/>
  <c r="K73" i="53" s="1"/>
  <c r="K72" i="53" s="1"/>
  <c r="K71" i="53" s="1"/>
  <c r="K70" i="53" s="1"/>
  <c r="K69" i="53" s="1"/>
  <c r="K68" i="53" s="1"/>
  <c r="K67" i="53" s="1"/>
  <c r="K66" i="53" s="1"/>
  <c r="K65" i="53" s="1"/>
  <c r="B93" i="53"/>
  <c r="B94" i="53" s="1"/>
  <c r="B95" i="53" s="1"/>
  <c r="B96" i="53" s="1"/>
  <c r="B97" i="53" s="1"/>
  <c r="B98" i="53" s="1"/>
  <c r="B99" i="53" s="1"/>
  <c r="B100" i="53" s="1"/>
  <c r="B101" i="53" s="1"/>
  <c r="B102" i="53" s="1"/>
  <c r="B103" i="53" s="1"/>
  <c r="B104" i="53" s="1"/>
  <c r="B105" i="53" s="1"/>
  <c r="B106" i="53" s="1"/>
  <c r="B107" i="53" s="1"/>
  <c r="B108" i="53" s="1"/>
  <c r="B109" i="53" s="1"/>
  <c r="B110" i="53" s="1"/>
  <c r="B111" i="53" s="1"/>
  <c r="B112" i="53" s="1"/>
  <c r="B113" i="53" s="1"/>
  <c r="B114" i="53" s="1"/>
  <c r="B115" i="53" s="1"/>
  <c r="B116" i="53" s="1"/>
  <c r="B117" i="53" s="1"/>
  <c r="B118" i="53" s="1"/>
  <c r="B119" i="53" s="1"/>
  <c r="B120" i="53" s="1"/>
  <c r="B121" i="53" s="1"/>
  <c r="B122" i="53" s="1"/>
  <c r="B123" i="53" s="1"/>
  <c r="B124" i="53" s="1"/>
  <c r="B125" i="53" s="1"/>
  <c r="B126" i="53" s="1"/>
  <c r="B127" i="53" s="1"/>
  <c r="B128" i="53" s="1"/>
  <c r="B129" i="53" s="1"/>
  <c r="B130" i="53" s="1"/>
  <c r="B131" i="53" s="1"/>
  <c r="B132" i="53" s="1"/>
  <c r="B133" i="53" s="1"/>
  <c r="B134" i="53" s="1"/>
  <c r="B135" i="53" s="1"/>
  <c r="B136" i="53" s="1"/>
  <c r="B137" i="53" s="1"/>
  <c r="B138" i="53" s="1"/>
  <c r="B139" i="53" s="1"/>
  <c r="B140" i="53" s="1"/>
  <c r="B141" i="53" s="1"/>
  <c r="B142" i="53" s="1"/>
  <c r="B143" i="53" s="1"/>
  <c r="H90" i="53"/>
  <c r="H89" i="53" s="1"/>
  <c r="H88" i="53" s="1"/>
  <c r="H87" i="53" s="1"/>
  <c r="H86" i="53" s="1"/>
  <c r="H85" i="53" s="1"/>
  <c r="H84" i="53" s="1"/>
  <c r="H83" i="53" s="1"/>
  <c r="H82" i="53" s="1"/>
  <c r="H81" i="53" s="1"/>
  <c r="H80" i="53" s="1"/>
  <c r="H79" i="53" s="1"/>
  <c r="H78" i="53" s="1"/>
  <c r="H77" i="53" s="1"/>
  <c r="H76" i="53" s="1"/>
  <c r="H75" i="53" s="1"/>
  <c r="H74" i="53" s="1"/>
  <c r="H73" i="53" s="1"/>
  <c r="H72" i="53" s="1"/>
  <c r="H71" i="53" s="1"/>
  <c r="H70" i="53" s="1"/>
  <c r="H69" i="53" s="1"/>
  <c r="H68" i="53" s="1"/>
  <c r="H67" i="53" s="1"/>
  <c r="H66" i="53" s="1"/>
  <c r="H65" i="53" s="1"/>
  <c r="H64" i="53" s="1"/>
  <c r="H63" i="53" s="1"/>
  <c r="H62" i="53" s="1"/>
  <c r="H61" i="53" s="1"/>
  <c r="H60" i="53" s="1"/>
  <c r="H59" i="53" s="1"/>
  <c r="H58" i="53" s="1"/>
  <c r="H57" i="53" s="1"/>
  <c r="E82" i="53"/>
  <c r="E81" i="53" s="1"/>
  <c r="E80" i="53" s="1"/>
  <c r="E79" i="53" s="1"/>
  <c r="E78" i="53" s="1"/>
  <c r="E77" i="53" s="1"/>
  <c r="E76" i="53" s="1"/>
  <c r="E75" i="53" s="1"/>
  <c r="E74" i="53" s="1"/>
  <c r="E73" i="53" s="1"/>
  <c r="E72" i="53" s="1"/>
  <c r="E71" i="53" s="1"/>
  <c r="E70" i="53" s="1"/>
  <c r="E69" i="53" s="1"/>
  <c r="E68" i="53" s="1"/>
  <c r="E67" i="53" s="1"/>
  <c r="E66" i="53" s="1"/>
  <c r="E65" i="53" s="1"/>
  <c r="E64" i="53" s="1"/>
  <c r="E63" i="53" s="1"/>
  <c r="E62" i="53" s="1"/>
  <c r="E61" i="53" s="1"/>
  <c r="E60" i="53" s="1"/>
  <c r="E59" i="53" s="1"/>
  <c r="E58" i="53" s="1"/>
  <c r="E57" i="53" s="1"/>
  <c r="E56" i="53" s="1"/>
  <c r="E55" i="53" s="1"/>
  <c r="E54" i="53" s="1"/>
  <c r="E53" i="53" s="1"/>
  <c r="E52" i="53" s="1"/>
  <c r="E51" i="53" s="1"/>
  <c r="E50" i="53" s="1"/>
  <c r="E49" i="53" s="1"/>
  <c r="E48" i="53" s="1"/>
  <c r="E47" i="53" s="1"/>
  <c r="E46" i="53" s="1"/>
  <c r="E45" i="53" s="1"/>
  <c r="E44" i="53" s="1"/>
  <c r="E43" i="53" s="1"/>
  <c r="E42" i="53" s="1"/>
  <c r="E41" i="53" s="1"/>
  <c r="B41" i="53"/>
  <c r="B42" i="53" s="1"/>
  <c r="B43" i="53" s="1"/>
  <c r="B44" i="53" s="1"/>
  <c r="B45" i="53" s="1"/>
  <c r="B46" i="53" s="1"/>
  <c r="B47" i="53" s="1"/>
  <c r="B48" i="53" s="1"/>
  <c r="B49" i="53" s="1"/>
  <c r="B50" i="53" s="1"/>
  <c r="B51" i="53" s="1"/>
  <c r="B52" i="53" s="1"/>
  <c r="B53" i="53" s="1"/>
  <c r="B54" i="53" s="1"/>
  <c r="B55" i="53" s="1"/>
  <c r="B56" i="53" s="1"/>
  <c r="B57" i="53" s="1"/>
  <c r="B58" i="53" s="1"/>
  <c r="B59" i="53" s="1"/>
  <c r="B60" i="53" s="1"/>
  <c r="B61" i="53" s="1"/>
  <c r="B62" i="53" s="1"/>
  <c r="B63" i="53" s="1"/>
  <c r="B64" i="53" s="1"/>
  <c r="B65" i="53" s="1"/>
  <c r="B66" i="53" s="1"/>
  <c r="B67" i="53" s="1"/>
  <c r="B68" i="53" s="1"/>
  <c r="B69" i="53" s="1"/>
  <c r="B70" i="53" s="1"/>
  <c r="B71" i="53" s="1"/>
  <c r="B72" i="53" s="1"/>
  <c r="B73" i="53" s="1"/>
  <c r="B74" i="53" s="1"/>
  <c r="B75" i="53" s="1"/>
  <c r="B76" i="53" s="1"/>
  <c r="B77" i="53" s="1"/>
  <c r="B78" i="53" s="1"/>
  <c r="B79" i="53" s="1"/>
  <c r="B80" i="53" s="1"/>
  <c r="B81" i="53" s="1"/>
  <c r="B82" i="53" s="1"/>
  <c r="B83" i="53" s="1"/>
  <c r="B84" i="53" s="1"/>
  <c r="B85" i="53" s="1"/>
  <c r="B86" i="53" s="1"/>
  <c r="B87" i="53" s="1"/>
  <c r="B88" i="53" s="1"/>
  <c r="B89" i="53" s="1"/>
  <c r="B90" i="53" s="1"/>
  <c r="B91" i="53" s="1"/>
  <c r="C10" i="53"/>
  <c r="C11" i="53" s="1"/>
  <c r="C12" i="53" s="1"/>
  <c r="C13" i="53" s="1"/>
  <c r="C14" i="53" s="1"/>
  <c r="C15" i="53" s="1"/>
  <c r="C16" i="53" s="1"/>
  <c r="C17" i="53" s="1"/>
  <c r="C18" i="53" s="1"/>
  <c r="C19" i="53" s="1"/>
  <c r="C20" i="53" s="1"/>
  <c r="C21" i="53" s="1"/>
  <c r="C22" i="53" s="1"/>
  <c r="C23" i="53" s="1"/>
  <c r="C24" i="53" s="1"/>
  <c r="C25" i="53" s="1"/>
  <c r="C26" i="53" s="1"/>
  <c r="C27" i="53" s="1"/>
  <c r="C28" i="53" s="1"/>
  <c r="C29" i="53" s="1"/>
  <c r="C30" i="53" s="1"/>
  <c r="C31" i="53" s="1"/>
  <c r="C32" i="53" s="1"/>
  <c r="C33" i="53" s="1"/>
  <c r="C34" i="53" s="1"/>
  <c r="C35" i="53" s="1"/>
  <c r="C36" i="53" s="1"/>
  <c r="C37" i="53" s="1"/>
  <c r="C38" i="53" s="1"/>
  <c r="C39" i="53" s="1"/>
  <c r="C40" i="53" s="1"/>
  <c r="C41" i="53" s="1"/>
  <c r="C42" i="53" s="1"/>
  <c r="C43" i="53" s="1"/>
  <c r="C44" i="53" s="1"/>
  <c r="C45" i="53" s="1"/>
  <c r="C46" i="53" s="1"/>
  <c r="C47" i="53" s="1"/>
  <c r="C48" i="53" s="1"/>
  <c r="C49" i="53" s="1"/>
  <c r="C50" i="53" s="1"/>
  <c r="C51" i="53" s="1"/>
  <c r="C52" i="53" s="1"/>
  <c r="C53" i="53" s="1"/>
  <c r="C54" i="53" s="1"/>
  <c r="C55" i="53" s="1"/>
  <c r="C56" i="53" s="1"/>
  <c r="C57" i="53" s="1"/>
  <c r="C58" i="53" s="1"/>
  <c r="C59" i="53" s="1"/>
  <c r="C60" i="53" s="1"/>
  <c r="C61" i="53" s="1"/>
  <c r="C62" i="53" s="1"/>
  <c r="C63" i="53" s="1"/>
  <c r="C64" i="53" s="1"/>
  <c r="C65" i="53" s="1"/>
  <c r="C66" i="53" s="1"/>
  <c r="C67" i="53" s="1"/>
  <c r="C68" i="53" s="1"/>
  <c r="C69" i="53" s="1"/>
  <c r="C70" i="53" s="1"/>
  <c r="C71" i="53" s="1"/>
  <c r="C72" i="53" s="1"/>
  <c r="C73" i="53" s="1"/>
  <c r="C74" i="53" s="1"/>
  <c r="C75" i="53" s="1"/>
  <c r="C76" i="53" s="1"/>
  <c r="C77" i="53" s="1"/>
  <c r="C78" i="53" s="1"/>
  <c r="C79" i="53" s="1"/>
  <c r="C80" i="53" s="1"/>
  <c r="C81" i="53" s="1"/>
  <c r="C82" i="53" s="1"/>
  <c r="C83" i="53" s="1"/>
  <c r="C84" i="53" s="1"/>
  <c r="C85" i="53" s="1"/>
  <c r="C86" i="53" s="1"/>
  <c r="C87" i="53" s="1"/>
  <c r="C88" i="53" s="1"/>
  <c r="C89" i="53" s="1"/>
  <c r="C90" i="53" s="1"/>
  <c r="C91" i="53" s="1"/>
  <c r="C92" i="53" s="1"/>
  <c r="C93" i="53" s="1"/>
  <c r="C94" i="53" s="1"/>
  <c r="C95" i="53" s="1"/>
  <c r="C96" i="53" s="1"/>
  <c r="C97" i="53" s="1"/>
  <c r="C98" i="53" s="1"/>
  <c r="C99" i="53" s="1"/>
  <c r="C100" i="53" s="1"/>
  <c r="C101" i="53" s="1"/>
  <c r="C102" i="53" s="1"/>
  <c r="C103" i="53" s="1"/>
  <c r="C104" i="53" s="1"/>
  <c r="C105" i="53" s="1"/>
  <c r="C106" i="53" s="1"/>
  <c r="C107" i="53" s="1"/>
  <c r="C108" i="53" s="1"/>
  <c r="C109" i="53" s="1"/>
  <c r="C110" i="53" s="1"/>
  <c r="C111" i="53" s="1"/>
  <c r="C112" i="53" s="1"/>
  <c r="C113" i="53" s="1"/>
  <c r="C114" i="53" s="1"/>
  <c r="C115" i="53" s="1"/>
  <c r="C116" i="53" s="1"/>
  <c r="C117" i="53" s="1"/>
  <c r="C118" i="53" s="1"/>
  <c r="C119" i="53" s="1"/>
  <c r="C120" i="53" s="1"/>
  <c r="C121" i="53" s="1"/>
  <c r="C122" i="53" s="1"/>
  <c r="C123" i="53" s="1"/>
  <c r="C124" i="53" s="1"/>
  <c r="C125" i="53" s="1"/>
  <c r="C126" i="53" s="1"/>
  <c r="C127" i="53" s="1"/>
  <c r="C128" i="53" s="1"/>
  <c r="C129" i="53" s="1"/>
  <c r="C130" i="53" s="1"/>
  <c r="C131" i="53" s="1"/>
  <c r="C132" i="53" s="1"/>
  <c r="C133" i="53" s="1"/>
  <c r="C134" i="53" s="1"/>
  <c r="C135" i="53" s="1"/>
  <c r="C136" i="53" s="1"/>
  <c r="C137" i="53" s="1"/>
  <c r="C138" i="53" s="1"/>
  <c r="C139" i="53" s="1"/>
  <c r="C140" i="53" s="1"/>
  <c r="C141" i="53" s="1"/>
  <c r="C142" i="53" s="1"/>
  <c r="C143" i="53" s="1"/>
  <c r="C144" i="53" s="1"/>
  <c r="C145" i="53" s="1"/>
  <c r="C146" i="53" s="1"/>
  <c r="C147" i="53" s="1"/>
  <c r="C148" i="53" s="1"/>
  <c r="C149" i="53" s="1"/>
  <c r="C150" i="53" s="1"/>
  <c r="C151" i="53" s="1"/>
  <c r="C152" i="53" s="1"/>
  <c r="C153" i="53" s="1"/>
  <c r="C154" i="53" s="1"/>
  <c r="C155" i="53" s="1"/>
  <c r="C156" i="53" s="1"/>
  <c r="C157" i="53" s="1"/>
  <c r="C158" i="53" s="1"/>
  <c r="C159" i="53" s="1"/>
  <c r="C160" i="53" s="1"/>
  <c r="C161" i="53" s="1"/>
  <c r="C162" i="53" s="1"/>
  <c r="C163" i="53" s="1"/>
  <c r="C164" i="53" s="1"/>
  <c r="C165" i="53" s="1"/>
  <c r="C166" i="53" s="1"/>
  <c r="C167" i="53" s="1"/>
  <c r="C168" i="53" s="1"/>
  <c r="C169" i="53" s="1"/>
  <c r="C170" i="53" s="1"/>
  <c r="C171" i="53" s="1"/>
  <c r="C172" i="53" s="1"/>
  <c r="C173" i="53" s="1"/>
  <c r="C174" i="53" s="1"/>
  <c r="C175" i="53" s="1"/>
  <c r="C176" i="53" s="1"/>
  <c r="C177" i="53" s="1"/>
  <c r="C178" i="53" s="1"/>
  <c r="C179" i="53" s="1"/>
  <c r="C180" i="53" s="1"/>
  <c r="C181" i="53" s="1"/>
  <c r="C182" i="53" s="1"/>
  <c r="C183" i="53" s="1"/>
  <c r="C184" i="53" s="1"/>
  <c r="C185" i="53" s="1"/>
  <c r="C186" i="53" s="1"/>
  <c r="C187" i="53" s="1"/>
  <c r="C188" i="53" s="1"/>
  <c r="C189" i="53" s="1"/>
  <c r="C190" i="53" s="1"/>
  <c r="C191" i="53" s="1"/>
  <c r="C192" i="53" s="1"/>
  <c r="C193" i="53" s="1"/>
  <c r="C194" i="53" s="1"/>
  <c r="C195" i="53" s="1"/>
  <c r="C196" i="53" s="1"/>
  <c r="C197" i="53" s="1"/>
  <c r="C198" i="53" s="1"/>
  <c r="C199" i="53" s="1"/>
  <c r="C200" i="53" s="1"/>
  <c r="C201" i="53" s="1"/>
  <c r="C202" i="53" s="1"/>
  <c r="C203" i="53" s="1"/>
  <c r="C204" i="53" s="1"/>
  <c r="C205" i="53" s="1"/>
  <c r="C206" i="53" s="1"/>
  <c r="C207" i="53" s="1"/>
  <c r="C208" i="53" s="1"/>
  <c r="C209" i="53" s="1"/>
  <c r="C210" i="53" s="1"/>
  <c r="C211" i="53" s="1"/>
  <c r="C212" i="53" s="1"/>
  <c r="C213" i="53" s="1"/>
  <c r="C214" i="53" s="1"/>
  <c r="C215" i="53" s="1"/>
  <c r="C216" i="53" s="1"/>
  <c r="C217" i="53" s="1"/>
  <c r="C218" i="53" s="1"/>
  <c r="C219" i="53" s="1"/>
  <c r="C220" i="53" s="1"/>
  <c r="C221" i="53" s="1"/>
  <c r="C222" i="53" s="1"/>
  <c r="C223" i="53" s="1"/>
  <c r="C224" i="53" s="1"/>
  <c r="C225" i="53" s="1"/>
  <c r="C226" i="53" s="1"/>
  <c r="C227" i="53" s="1"/>
  <c r="C228" i="53" s="1"/>
  <c r="C229" i="53" s="1"/>
  <c r="C230" i="53" s="1"/>
  <c r="C231" i="53" s="1"/>
  <c r="C232" i="53" s="1"/>
  <c r="C233" i="53" s="1"/>
  <c r="C234" i="53" s="1"/>
  <c r="C235" i="53" s="1"/>
  <c r="C236" i="53" s="1"/>
  <c r="C237" i="53" s="1"/>
  <c r="C238" i="53" s="1"/>
  <c r="C239" i="53" s="1"/>
  <c r="C240" i="53" s="1"/>
  <c r="C241" i="53" s="1"/>
  <c r="C242" i="53" s="1"/>
  <c r="C243" i="53" s="1"/>
  <c r="C244" i="53" s="1"/>
  <c r="C245" i="53" s="1"/>
  <c r="C246" i="53" s="1"/>
  <c r="C247" i="53" s="1"/>
  <c r="C248" i="53" s="1"/>
  <c r="C249" i="53" s="1"/>
  <c r="C250" i="53" s="1"/>
  <c r="C251" i="53" s="1"/>
  <c r="C252" i="53" s="1"/>
  <c r="C253" i="53" s="1"/>
  <c r="C254" i="53" s="1"/>
  <c r="C255" i="53" s="1"/>
  <c r="C256" i="53" s="1"/>
  <c r="C257" i="53" s="1"/>
  <c r="C258" i="53" s="1"/>
  <c r="C259" i="53" s="1"/>
  <c r="C260" i="53" s="1"/>
  <c r="C261" i="53" s="1"/>
  <c r="C262" i="53" s="1"/>
  <c r="C263" i="53" s="1"/>
  <c r="C264" i="53" s="1"/>
  <c r="C265" i="53" s="1"/>
  <c r="C266" i="53" s="1"/>
  <c r="C267" i="53" s="1"/>
  <c r="C268" i="53" s="1"/>
  <c r="C269" i="53" s="1"/>
  <c r="C270" i="53" s="1"/>
  <c r="C271" i="53" s="1"/>
  <c r="C272" i="53" s="1"/>
  <c r="C273" i="53" s="1"/>
  <c r="C274" i="53" s="1"/>
  <c r="C275" i="53" s="1"/>
  <c r="C276" i="53" s="1"/>
  <c r="C277" i="53" s="1"/>
  <c r="C278" i="53" s="1"/>
  <c r="C279" i="53" s="1"/>
  <c r="C280" i="53" s="1"/>
  <c r="C281" i="53" s="1"/>
  <c r="C282" i="53" s="1"/>
  <c r="C283" i="53" s="1"/>
  <c r="C284" i="53" s="1"/>
  <c r="C285" i="53" s="1"/>
  <c r="C286" i="53" s="1"/>
  <c r="C287" i="53" s="1"/>
  <c r="C288" i="53" s="1"/>
  <c r="C289" i="53" s="1"/>
  <c r="C290" i="53" s="1"/>
  <c r="C291" i="53" s="1"/>
  <c r="B10" i="53"/>
  <c r="B11" i="53" s="1"/>
  <c r="B12" i="53" s="1"/>
  <c r="B13" i="53" s="1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37" i="53" s="1"/>
  <c r="B38" i="53" s="1"/>
  <c r="B39" i="53" s="1"/>
  <c r="J60" i="52"/>
  <c r="Q60" i="52" s="1"/>
  <c r="J161" i="52"/>
  <c r="J160" i="52"/>
  <c r="T201" i="52"/>
  <c r="S192" i="52"/>
  <c r="S199" i="52" s="1"/>
  <c r="J111" i="52"/>
  <c r="J110" i="52"/>
  <c r="U199" i="52"/>
  <c r="T199" i="52"/>
  <c r="U203" i="52"/>
  <c r="T203" i="52"/>
  <c r="M203" i="52"/>
  <c r="L203" i="52"/>
  <c r="R201" i="52"/>
  <c r="Q201" i="52"/>
  <c r="P201" i="52"/>
  <c r="O201" i="52"/>
  <c r="M201" i="52"/>
  <c r="L201" i="52"/>
  <c r="R199" i="52"/>
  <c r="Q199" i="52"/>
  <c r="P199" i="52"/>
  <c r="O199" i="52"/>
  <c r="N199" i="52"/>
  <c r="M199" i="52"/>
  <c r="L199" i="52"/>
  <c r="W197" i="52"/>
  <c r="S197" i="52"/>
  <c r="R197" i="52"/>
  <c r="Q197" i="52"/>
  <c r="P197" i="52"/>
  <c r="O197" i="52"/>
  <c r="N197" i="52"/>
  <c r="M197" i="52"/>
  <c r="L197" i="52"/>
  <c r="T196" i="52"/>
  <c r="R196" i="52"/>
  <c r="Q196" i="52"/>
  <c r="P196" i="52"/>
  <c r="O196" i="52"/>
  <c r="M196" i="52"/>
  <c r="L196" i="52"/>
  <c r="S194" i="52"/>
  <c r="J194" i="52"/>
  <c r="H194" i="52" s="1"/>
  <c r="W192" i="52"/>
  <c r="R192" i="52"/>
  <c r="R203" i="52" s="1"/>
  <c r="Q192" i="52"/>
  <c r="Q203" i="52" s="1"/>
  <c r="P192" i="52"/>
  <c r="P203" i="52" s="1"/>
  <c r="O192" i="52"/>
  <c r="O203" i="52" s="1"/>
  <c r="N192" i="52"/>
  <c r="N203" i="52" s="1"/>
  <c r="J191" i="52"/>
  <c r="W191" i="52" s="1"/>
  <c r="W165" i="52" s="1"/>
  <c r="W199" i="52" s="1"/>
  <c r="H191" i="52"/>
  <c r="J190" i="52"/>
  <c r="J189" i="52"/>
  <c r="J188" i="52"/>
  <c r="J187" i="52"/>
  <c r="J186" i="52"/>
  <c r="J185" i="52"/>
  <c r="J184" i="52"/>
  <c r="H184" i="52" s="1"/>
  <c r="J183" i="52"/>
  <c r="J182" i="52"/>
  <c r="J181" i="52"/>
  <c r="J180" i="52"/>
  <c r="J179" i="52"/>
  <c r="J178" i="52"/>
  <c r="J177" i="52"/>
  <c r="G177" i="52"/>
  <c r="J176" i="52"/>
  <c r="J175" i="52"/>
  <c r="J174" i="52"/>
  <c r="J173" i="52"/>
  <c r="J172" i="52"/>
  <c r="J171" i="52"/>
  <c r="J170" i="52"/>
  <c r="J169" i="52"/>
  <c r="J168" i="52"/>
  <c r="J167" i="52"/>
  <c r="W166" i="52"/>
  <c r="W196" i="52" s="1"/>
  <c r="N166" i="52"/>
  <c r="N201" i="52" s="1"/>
  <c r="J166" i="52"/>
  <c r="H166" i="52" s="1"/>
  <c r="J165" i="52"/>
  <c r="H165" i="52" s="1"/>
  <c r="J162" i="52"/>
  <c r="J159" i="52"/>
  <c r="J158" i="52"/>
  <c r="J157" i="52"/>
  <c r="J156" i="52"/>
  <c r="J154" i="52"/>
  <c r="J153" i="52"/>
  <c r="J152" i="52"/>
  <c r="J151" i="52"/>
  <c r="J150" i="52"/>
  <c r="R150" i="52" s="1"/>
  <c r="J149" i="52"/>
  <c r="R149" i="52" s="1"/>
  <c r="J148" i="52"/>
  <c r="J147" i="52"/>
  <c r="L147" i="52" s="1"/>
  <c r="J146" i="52"/>
  <c r="J145" i="52"/>
  <c r="J144" i="52"/>
  <c r="J143" i="52"/>
  <c r="J142" i="52"/>
  <c r="J141" i="52"/>
  <c r="Q141" i="52" s="1"/>
  <c r="J140" i="52"/>
  <c r="H140" i="52" s="1"/>
  <c r="J139" i="52"/>
  <c r="J138" i="52"/>
  <c r="J137" i="52"/>
  <c r="J136" i="52"/>
  <c r="H136" i="52" s="1"/>
  <c r="J135" i="52"/>
  <c r="J134" i="52"/>
  <c r="P134" i="52" s="1"/>
  <c r="J133" i="52"/>
  <c r="J132" i="52"/>
  <c r="H132" i="52" s="1"/>
  <c r="J131" i="52"/>
  <c r="J130" i="52"/>
  <c r="J129" i="52"/>
  <c r="J127" i="52"/>
  <c r="J126" i="52"/>
  <c r="J125" i="52"/>
  <c r="H125" i="52" s="1"/>
  <c r="J124" i="52"/>
  <c r="J123" i="52"/>
  <c r="J122" i="52"/>
  <c r="J121" i="52"/>
  <c r="H121" i="52" s="1"/>
  <c r="J120" i="52"/>
  <c r="J119" i="52"/>
  <c r="H119" i="52" s="1"/>
  <c r="J118" i="52"/>
  <c r="J114" i="52"/>
  <c r="N114" i="52" s="1"/>
  <c r="J113" i="52"/>
  <c r="N113" i="52" s="1"/>
  <c r="J112" i="52"/>
  <c r="J109" i="52"/>
  <c r="J107" i="52"/>
  <c r="J104" i="52"/>
  <c r="O103" i="52"/>
  <c r="J103" i="52"/>
  <c r="Q103" i="52" s="1"/>
  <c r="J101" i="52"/>
  <c r="J100" i="52"/>
  <c r="H100" i="52" s="1"/>
  <c r="J99" i="52"/>
  <c r="H99" i="52" s="1"/>
  <c r="J98" i="52"/>
  <c r="J97" i="52"/>
  <c r="J96" i="52"/>
  <c r="W96" i="52" s="1"/>
  <c r="J95" i="52"/>
  <c r="J94" i="52"/>
  <c r="J92" i="52"/>
  <c r="N92" i="52" s="1"/>
  <c r="J91" i="52"/>
  <c r="H91" i="52" s="1"/>
  <c r="J90" i="52"/>
  <c r="J89" i="52"/>
  <c r="R89" i="52" s="1"/>
  <c r="J88" i="52"/>
  <c r="H88" i="52" s="1"/>
  <c r="J87" i="52"/>
  <c r="J86" i="52"/>
  <c r="H86" i="52" s="1"/>
  <c r="J85" i="52"/>
  <c r="R85" i="52" s="1"/>
  <c r="J84" i="52"/>
  <c r="W82" i="52"/>
  <c r="S82" i="52"/>
  <c r="W81" i="52"/>
  <c r="S81" i="52"/>
  <c r="J80" i="52"/>
  <c r="J79" i="52"/>
  <c r="J78" i="52"/>
  <c r="Q78" i="52" s="1"/>
  <c r="J76" i="52"/>
  <c r="O76" i="52" s="1"/>
  <c r="J75" i="52"/>
  <c r="J74" i="52"/>
  <c r="R74" i="52" s="1"/>
  <c r="J72" i="52"/>
  <c r="R72" i="52" s="1"/>
  <c r="J71" i="52"/>
  <c r="R71" i="52" s="1"/>
  <c r="J70" i="52"/>
  <c r="J69" i="52"/>
  <c r="J68" i="52"/>
  <c r="R68" i="52" s="1"/>
  <c r="J67" i="52"/>
  <c r="J66" i="52"/>
  <c r="J65" i="52"/>
  <c r="J64" i="52"/>
  <c r="J63" i="52"/>
  <c r="J62" i="52"/>
  <c r="J61" i="52"/>
  <c r="J58" i="52"/>
  <c r="H58" i="52" s="1"/>
  <c r="J57" i="52"/>
  <c r="J56" i="52"/>
  <c r="J55" i="52"/>
  <c r="J54" i="52"/>
  <c r="J53" i="52"/>
  <c r="J52" i="52"/>
  <c r="J51" i="52"/>
  <c r="H51" i="52" s="1"/>
  <c r="J48" i="52"/>
  <c r="J47" i="52"/>
  <c r="J46" i="52"/>
  <c r="J45" i="52"/>
  <c r="J44" i="52"/>
  <c r="J43" i="52"/>
  <c r="R43" i="52" s="1"/>
  <c r="W42" i="52"/>
  <c r="S42" i="52"/>
  <c r="J41" i="52"/>
  <c r="J40" i="52"/>
  <c r="J39" i="52"/>
  <c r="J38" i="52"/>
  <c r="J37" i="52"/>
  <c r="W36" i="52"/>
  <c r="S36" i="52"/>
  <c r="J34" i="52"/>
  <c r="H34" i="52" s="1"/>
  <c r="J33" i="52"/>
  <c r="J32" i="52"/>
  <c r="H32" i="52" s="1"/>
  <c r="J31" i="52"/>
  <c r="H31" i="52" s="1"/>
  <c r="J30" i="52"/>
  <c r="W29" i="52"/>
  <c r="S29" i="52"/>
  <c r="J28" i="52"/>
  <c r="J27" i="52"/>
  <c r="H27" i="52" s="1"/>
  <c r="J26" i="52"/>
  <c r="H26" i="52" s="1"/>
  <c r="J25" i="52"/>
  <c r="H25" i="52" s="1"/>
  <c r="J24" i="52"/>
  <c r="J23" i="52"/>
  <c r="H23" i="52" s="1"/>
  <c r="W22" i="52"/>
  <c r="S22" i="52"/>
  <c r="J21" i="52"/>
  <c r="H21" i="52" s="1"/>
  <c r="J20" i="52"/>
  <c r="H20" i="52" s="1"/>
  <c r="J19" i="52"/>
  <c r="J18" i="52"/>
  <c r="H18" i="52" s="1"/>
  <c r="J17" i="52"/>
  <c r="H17" i="52" s="1"/>
  <c r="J16" i="52"/>
  <c r="H16" i="52" s="1"/>
  <c r="J15" i="52"/>
  <c r="J14" i="52"/>
  <c r="H14" i="52" s="1"/>
  <c r="W9" i="52"/>
  <c r="T9" i="52"/>
  <c r="S9" i="52"/>
  <c r="R9" i="52"/>
  <c r="Q9" i="52"/>
  <c r="P9" i="52"/>
  <c r="O9" i="52"/>
  <c r="N9" i="52"/>
  <c r="M9" i="52"/>
  <c r="S184" i="50"/>
  <c r="T184" i="50"/>
  <c r="U184" i="50"/>
  <c r="S156" i="50"/>
  <c r="S157" i="50"/>
  <c r="CE263" i="49"/>
  <c r="CE262" i="49" s="1"/>
  <c r="CE261" i="49" s="1"/>
  <c r="CE260" i="49" s="1"/>
  <c r="CE259" i="49" s="1"/>
  <c r="CE258" i="49" s="1"/>
  <c r="CE257" i="49" s="1"/>
  <c r="CE256" i="49" s="1"/>
  <c r="CE255" i="49" s="1"/>
  <c r="CE254" i="49" s="1"/>
  <c r="CE253" i="49" s="1"/>
  <c r="CE252" i="49" s="1"/>
  <c r="CE251" i="49" s="1"/>
  <c r="CE250" i="49" s="1"/>
  <c r="CE249" i="49" s="1"/>
  <c r="CE248" i="49" s="1"/>
  <c r="CE247" i="49" s="1"/>
  <c r="CE246" i="49" s="1"/>
  <c r="CE245" i="49" s="1"/>
  <c r="CE244" i="49" s="1"/>
  <c r="CE243" i="49" s="1"/>
  <c r="CE242" i="49" s="1"/>
  <c r="CE241" i="49" s="1"/>
  <c r="CE240" i="49" s="1"/>
  <c r="CE239" i="49" s="1"/>
  <c r="CE238" i="49" s="1"/>
  <c r="CE237" i="49" s="1"/>
  <c r="CE236" i="49" s="1"/>
  <c r="CE235" i="49" s="1"/>
  <c r="CE234" i="49" s="1"/>
  <c r="CE233" i="49" s="1"/>
  <c r="CE232" i="49" s="1"/>
  <c r="CE231" i="49" s="1"/>
  <c r="CE230" i="49" s="1"/>
  <c r="CE229" i="49" s="1"/>
  <c r="CE228" i="49" s="1"/>
  <c r="CE227" i="49" s="1"/>
  <c r="CE226" i="49" s="1"/>
  <c r="CE225" i="49" s="1"/>
  <c r="CE224" i="49" s="1"/>
  <c r="CE223" i="49" s="1"/>
  <c r="CE222" i="49" s="1"/>
  <c r="CE221" i="49" s="1"/>
  <c r="CE220" i="49" s="1"/>
  <c r="CE219" i="49" s="1"/>
  <c r="CE218" i="49" s="1"/>
  <c r="CE217" i="49" s="1"/>
  <c r="CE216" i="49" s="1"/>
  <c r="CE215" i="49" s="1"/>
  <c r="CE214" i="49" s="1"/>
  <c r="CE213" i="49" s="1"/>
  <c r="CE212" i="49" s="1"/>
  <c r="CE211" i="49" s="1"/>
  <c r="CE210" i="49" s="1"/>
  <c r="CE209" i="49" s="1"/>
  <c r="CE208" i="49" s="1"/>
  <c r="CE207" i="49" s="1"/>
  <c r="CE206" i="49" s="1"/>
  <c r="CE205" i="49" s="1"/>
  <c r="CE204" i="49" s="1"/>
  <c r="CE203" i="49" s="1"/>
  <c r="CE202" i="49" s="1"/>
  <c r="CE201" i="49" s="1"/>
  <c r="CE200" i="49" s="1"/>
  <c r="CE199" i="49" s="1"/>
  <c r="CE198" i="49" s="1"/>
  <c r="CE197" i="49" s="1"/>
  <c r="CE196" i="49" s="1"/>
  <c r="CE195" i="49" s="1"/>
  <c r="CE194" i="49" s="1"/>
  <c r="CE193" i="49" s="1"/>
  <c r="CE192" i="49" s="1"/>
  <c r="CE191" i="49" s="1"/>
  <c r="CE190" i="49" s="1"/>
  <c r="CE189" i="49" s="1"/>
  <c r="CE188" i="49" s="1"/>
  <c r="CE187" i="49" s="1"/>
  <c r="CE186" i="49" s="1"/>
  <c r="CE185" i="49" s="1"/>
  <c r="CE184" i="49" s="1"/>
  <c r="CE183" i="49" s="1"/>
  <c r="CE182" i="49" s="1"/>
  <c r="CE181" i="49" s="1"/>
  <c r="CE180" i="49" s="1"/>
  <c r="CE179" i="49" s="1"/>
  <c r="CE178" i="49" s="1"/>
  <c r="CE177" i="49" s="1"/>
  <c r="CE176" i="49" s="1"/>
  <c r="CE175" i="49" s="1"/>
  <c r="CE174" i="49" s="1"/>
  <c r="CE173" i="49" s="1"/>
  <c r="CE172" i="49" s="1"/>
  <c r="CE171" i="49" s="1"/>
  <c r="CE170" i="49" s="1"/>
  <c r="CE169" i="49" s="1"/>
  <c r="CE168" i="49" s="1"/>
  <c r="CE167" i="49" s="1"/>
  <c r="CE166" i="49" s="1"/>
  <c r="CE165" i="49" s="1"/>
  <c r="CE164" i="49" s="1"/>
  <c r="CE163" i="49" s="1"/>
  <c r="CE162" i="49" s="1"/>
  <c r="CE161" i="49" s="1"/>
  <c r="CE160" i="49" s="1"/>
  <c r="CE159" i="49" s="1"/>
  <c r="CE158" i="49" s="1"/>
  <c r="CE157" i="49" s="1"/>
  <c r="CE156" i="49" s="1"/>
  <c r="CE155" i="49" s="1"/>
  <c r="CE154" i="49" s="1"/>
  <c r="CE153" i="49" s="1"/>
  <c r="CE152" i="49" s="1"/>
  <c r="CE151" i="49" s="1"/>
  <c r="CE150" i="49" s="1"/>
  <c r="CE149" i="49" s="1"/>
  <c r="CE148" i="49" s="1"/>
  <c r="CE264" i="49"/>
  <c r="T188" i="50"/>
  <c r="CB256" i="49"/>
  <c r="CB255" i="49"/>
  <c r="CB254" i="49"/>
  <c r="CB253" i="49" s="1"/>
  <c r="BY247" i="49"/>
  <c r="BY246" i="49"/>
  <c r="BY245" i="49" s="1"/>
  <c r="BY244" i="49" s="1"/>
  <c r="BY243" i="49" s="1"/>
  <c r="BY242" i="49" s="1"/>
  <c r="BY241" i="49" s="1"/>
  <c r="BY240" i="49" s="1"/>
  <c r="BY239" i="49" s="1"/>
  <c r="BY238" i="49" s="1"/>
  <c r="BY237" i="49" s="1"/>
  <c r="BY236" i="49" s="1"/>
  <c r="BY235" i="49" s="1"/>
  <c r="BY234" i="49" s="1"/>
  <c r="BY233" i="49" s="1"/>
  <c r="BY232" i="49" s="1"/>
  <c r="BY231" i="49" s="1"/>
  <c r="BY230" i="49" s="1"/>
  <c r="BY229" i="49" s="1"/>
  <c r="BY228" i="49" s="1"/>
  <c r="BY227" i="49" s="1"/>
  <c r="BY226" i="49" s="1"/>
  <c r="BY225" i="49" s="1"/>
  <c r="BY224" i="49" s="1"/>
  <c r="BY223" i="49" s="1"/>
  <c r="BY222" i="49" s="1"/>
  <c r="BY221" i="49" s="1"/>
  <c r="BY220" i="49" s="1"/>
  <c r="BY219" i="49" s="1"/>
  <c r="BY218" i="49" s="1"/>
  <c r="BY217" i="49" s="1"/>
  <c r="BY216" i="49" s="1"/>
  <c r="BY215" i="49" s="1"/>
  <c r="BY214" i="49" s="1"/>
  <c r="BY213" i="49" s="1"/>
  <c r="BY212" i="49" s="1"/>
  <c r="BY211" i="49" s="1"/>
  <c r="BY210" i="49" s="1"/>
  <c r="BY209" i="49" s="1"/>
  <c r="BY208" i="49" s="1"/>
  <c r="BY207" i="49" s="1"/>
  <c r="BY206" i="49" s="1"/>
  <c r="BY205" i="49" s="1"/>
  <c r="BY204" i="49" s="1"/>
  <c r="BY203" i="49" s="1"/>
  <c r="BY202" i="49" s="1"/>
  <c r="BY201" i="49" s="1"/>
  <c r="BY200" i="49" s="1"/>
  <c r="BY199" i="49" s="1"/>
  <c r="BY198" i="49" s="1"/>
  <c r="C244" i="49"/>
  <c r="C245" i="49" s="1"/>
  <c r="C246" i="49" s="1"/>
  <c r="C247" i="49" s="1"/>
  <c r="C248" i="49" s="1"/>
  <c r="C249" i="49" s="1"/>
  <c r="C250" i="49" s="1"/>
  <c r="C251" i="49" s="1"/>
  <c r="C252" i="49" s="1"/>
  <c r="C253" i="49" s="1"/>
  <c r="C254" i="49" s="1"/>
  <c r="C255" i="49" s="1"/>
  <c r="C256" i="49" s="1"/>
  <c r="C257" i="49" s="1"/>
  <c r="C258" i="49" s="1"/>
  <c r="C259" i="49" s="1"/>
  <c r="C260" i="49" s="1"/>
  <c r="C261" i="49" s="1"/>
  <c r="C262" i="49" s="1"/>
  <c r="C263" i="49" s="1"/>
  <c r="C264" i="49" s="1"/>
  <c r="C265" i="49" s="1"/>
  <c r="C266" i="49" s="1"/>
  <c r="C267" i="49" s="1"/>
  <c r="C268" i="49" s="1"/>
  <c r="C269" i="49" s="1"/>
  <c r="C270" i="49" s="1"/>
  <c r="C271" i="49" s="1"/>
  <c r="C272" i="49" s="1"/>
  <c r="C273" i="49" s="1"/>
  <c r="C274" i="49" s="1"/>
  <c r="C275" i="49" s="1"/>
  <c r="C276" i="49" s="1"/>
  <c r="C277" i="49" s="1"/>
  <c r="B244" i="49"/>
  <c r="B245" i="49" s="1"/>
  <c r="B246" i="49" s="1"/>
  <c r="B247" i="49" s="1"/>
  <c r="B248" i="49" s="1"/>
  <c r="B249" i="49" s="1"/>
  <c r="B250" i="49" s="1"/>
  <c r="B251" i="49" s="1"/>
  <c r="B252" i="49" s="1"/>
  <c r="B253" i="49" s="1"/>
  <c r="B254" i="49" s="1"/>
  <c r="B255" i="49" s="1"/>
  <c r="B256" i="49" s="1"/>
  <c r="B257" i="49" s="1"/>
  <c r="B258" i="49" s="1"/>
  <c r="B259" i="49" s="1"/>
  <c r="B260" i="49" s="1"/>
  <c r="B261" i="49" s="1"/>
  <c r="B262" i="49" s="1"/>
  <c r="B263" i="49" s="1"/>
  <c r="B264" i="49" s="1"/>
  <c r="B265" i="49" s="1"/>
  <c r="B266" i="49" s="1"/>
  <c r="B267" i="49" s="1"/>
  <c r="B268" i="49" s="1"/>
  <c r="B269" i="49" s="1"/>
  <c r="B270" i="49" s="1"/>
  <c r="B271" i="49" s="1"/>
  <c r="B272" i="49" s="1"/>
  <c r="B273" i="49" s="1"/>
  <c r="B274" i="49" s="1"/>
  <c r="B275" i="49" s="1"/>
  <c r="B276" i="49" s="1"/>
  <c r="B277" i="49" s="1"/>
  <c r="J70" i="50"/>
  <c r="R70" i="50" s="1"/>
  <c r="J69" i="50"/>
  <c r="R69" i="50" s="1"/>
  <c r="J68" i="50"/>
  <c r="R68" i="50" s="1"/>
  <c r="J67" i="50"/>
  <c r="J66" i="50"/>
  <c r="R66" i="50" s="1"/>
  <c r="J72" i="50"/>
  <c r="R72" i="50" s="1"/>
  <c r="J28" i="50"/>
  <c r="J27" i="50"/>
  <c r="J26" i="50"/>
  <c r="J25" i="50"/>
  <c r="J24" i="50"/>
  <c r="T9" i="50"/>
  <c r="U191" i="50"/>
  <c r="U189" i="50"/>
  <c r="U79" i="50"/>
  <c r="U78" i="50"/>
  <c r="U42" i="50"/>
  <c r="U36" i="50"/>
  <c r="U29" i="50"/>
  <c r="U22" i="50"/>
  <c r="U195" i="50"/>
  <c r="U186" i="50"/>
  <c r="T189" i="50"/>
  <c r="T183" i="50"/>
  <c r="T79" i="50"/>
  <c r="T78" i="50"/>
  <c r="T42" i="50"/>
  <c r="T36" i="50"/>
  <c r="T29" i="50"/>
  <c r="T22" i="50"/>
  <c r="T186" i="50"/>
  <c r="J85" i="50"/>
  <c r="R85" i="50" s="1"/>
  <c r="J91" i="50"/>
  <c r="J121" i="50"/>
  <c r="J122" i="50"/>
  <c r="J123" i="50"/>
  <c r="J125" i="50"/>
  <c r="J126" i="50"/>
  <c r="J124" i="50"/>
  <c r="J132" i="50"/>
  <c r="J140" i="50"/>
  <c r="J139" i="50"/>
  <c r="J138" i="50"/>
  <c r="J137" i="50"/>
  <c r="J141" i="50"/>
  <c r="J154" i="50"/>
  <c r="T154" i="50" s="1"/>
  <c r="T126" i="50" s="1"/>
  <c r="J155" i="50"/>
  <c r="J179" i="50"/>
  <c r="V179" i="50" s="1"/>
  <c r="S186" i="50"/>
  <c r="S79" i="50"/>
  <c r="S78" i="50"/>
  <c r="S42" i="50"/>
  <c r="S36" i="50"/>
  <c r="S29" i="50"/>
  <c r="S22" i="50"/>
  <c r="S189" i="50"/>
  <c r="S9" i="50"/>
  <c r="J83" i="50"/>
  <c r="H129" i="52" l="1"/>
  <c r="Q131" i="52"/>
  <c r="W189" i="52"/>
  <c r="W161" i="52"/>
  <c r="N107" i="52"/>
  <c r="W190" i="52"/>
  <c r="U197" i="52"/>
  <c r="R109" i="52"/>
  <c r="R60" i="52"/>
  <c r="P138" i="52"/>
  <c r="S188" i="52"/>
  <c r="S162" i="52" s="1"/>
  <c r="W160" i="52"/>
  <c r="V205" i="52"/>
  <c r="W188" i="52"/>
  <c r="W185" i="52" s="1"/>
  <c r="W146" i="52" s="1"/>
  <c r="T197" i="52"/>
  <c r="H188" i="52"/>
  <c r="M138" i="52"/>
  <c r="Q161" i="52"/>
  <c r="P160" i="52"/>
  <c r="Q109" i="52"/>
  <c r="Q160" i="52"/>
  <c r="R161" i="52"/>
  <c r="S189" i="52"/>
  <c r="S190" i="52"/>
  <c r="R160" i="52"/>
  <c r="P161" i="52"/>
  <c r="S160" i="52"/>
  <c r="S161" i="52"/>
  <c r="M78" i="52"/>
  <c r="L76" i="52"/>
  <c r="R78" i="52"/>
  <c r="R84" i="52"/>
  <c r="M147" i="52"/>
  <c r="R151" i="52"/>
  <c r="R152" i="52" s="1"/>
  <c r="R153" i="52" s="1"/>
  <c r="W30" i="52"/>
  <c r="N78" i="52"/>
  <c r="N96" i="52"/>
  <c r="N97" i="52" s="1"/>
  <c r="N99" i="52" s="1"/>
  <c r="N132" i="52"/>
  <c r="R147" i="52"/>
  <c r="W183" i="52"/>
  <c r="W181" i="52" s="1"/>
  <c r="W179" i="52" s="1"/>
  <c r="W177" i="52" s="1"/>
  <c r="P78" i="52"/>
  <c r="W159" i="52"/>
  <c r="W131" i="52" s="1"/>
  <c r="W130" i="52" s="1"/>
  <c r="W129" i="52" s="1"/>
  <c r="W128" i="52" s="1"/>
  <c r="H30" i="52"/>
  <c r="L78" i="52"/>
  <c r="S159" i="52"/>
  <c r="S131" i="52" s="1"/>
  <c r="S130" i="52" s="1"/>
  <c r="S129" i="52" s="1"/>
  <c r="S128" i="52" s="1"/>
  <c r="S183" i="52"/>
  <c r="S182" i="52" s="1"/>
  <c r="S109" i="52"/>
  <c r="W95" i="52"/>
  <c r="W23" i="52"/>
  <c r="W44" i="52" s="1"/>
  <c r="W45" i="52" s="1"/>
  <c r="S203" i="52"/>
  <c r="H15" i="52"/>
  <c r="H19" i="52"/>
  <c r="H24" i="52"/>
  <c r="H28" i="52"/>
  <c r="H33" i="52"/>
  <c r="Q37" i="52"/>
  <c r="Q38" i="52" s="1"/>
  <c r="Q39" i="52" s="1"/>
  <c r="Q40" i="52" s="1"/>
  <c r="Q41" i="52" s="1"/>
  <c r="O43" i="52"/>
  <c r="Q44" i="52"/>
  <c r="Q46" i="52" s="1"/>
  <c r="Q47" i="52" s="1"/>
  <c r="Q48" i="52" s="1"/>
  <c r="P44" i="52"/>
  <c r="P46" i="52" s="1"/>
  <c r="P47" i="52" s="1"/>
  <c r="P48" i="52" s="1"/>
  <c r="O45" i="52"/>
  <c r="M76" i="52"/>
  <c r="R44" i="52"/>
  <c r="R45" i="52" s="1"/>
  <c r="R37" i="52"/>
  <c r="R38" i="52" s="1"/>
  <c r="R39" i="52" s="1"/>
  <c r="R40" i="52" s="1"/>
  <c r="R41" i="52" s="1"/>
  <c r="P37" i="52"/>
  <c r="P38" i="52" s="1"/>
  <c r="P39" i="52" s="1"/>
  <c r="P40" i="52" s="1"/>
  <c r="P41" i="52" s="1"/>
  <c r="Q43" i="52"/>
  <c r="P43" i="52"/>
  <c r="W43" i="52"/>
  <c r="R70" i="52"/>
  <c r="H79" i="52"/>
  <c r="W109" i="52"/>
  <c r="N133" i="52"/>
  <c r="H133" i="52"/>
  <c r="Q149" i="52"/>
  <c r="M149" i="52"/>
  <c r="W94" i="52"/>
  <c r="W55" i="52" s="1"/>
  <c r="Q148" i="52"/>
  <c r="M148" i="52"/>
  <c r="S158" i="52"/>
  <c r="W158" i="52"/>
  <c r="L158" i="52"/>
  <c r="U196" i="52"/>
  <c r="O46" i="52"/>
  <c r="O47" i="52" s="1"/>
  <c r="O48" i="52" s="1"/>
  <c r="O78" i="52"/>
  <c r="P85" i="52"/>
  <c r="P84" i="52" s="1"/>
  <c r="W97" i="52"/>
  <c r="W99" i="52" s="1"/>
  <c r="R103" i="52"/>
  <c r="Q112" i="52"/>
  <c r="H118" i="52"/>
  <c r="P121" i="52"/>
  <c r="P120" i="52" s="1"/>
  <c r="Q134" i="52"/>
  <c r="Q121" i="52" s="1"/>
  <c r="Q120" i="52" s="1"/>
  <c r="R134" i="52"/>
  <c r="R121" i="52" s="1"/>
  <c r="R120" i="52" s="1"/>
  <c r="N134" i="52"/>
  <c r="N125" i="52" s="1"/>
  <c r="N124" i="52" s="1"/>
  <c r="N135" i="52"/>
  <c r="H135" i="52"/>
  <c r="R138" i="52"/>
  <c r="N138" i="52"/>
  <c r="N136" i="52" s="1"/>
  <c r="Q138" i="52"/>
  <c r="L138" i="52"/>
  <c r="O138" i="52"/>
  <c r="R148" i="52"/>
  <c r="M158" i="52"/>
  <c r="Q85" i="52"/>
  <c r="Q84" i="52" s="1"/>
  <c r="H120" i="52"/>
  <c r="W139" i="52"/>
  <c r="W28" i="52" s="1"/>
  <c r="W27" i="52" s="1"/>
  <c r="W26" i="52" s="1"/>
  <c r="W25" i="52" s="1"/>
  <c r="W24" i="52" s="1"/>
  <c r="H139" i="52"/>
  <c r="S139" i="52"/>
  <c r="S114" i="52" s="1"/>
  <c r="Q150" i="52"/>
  <c r="Q151" i="52" s="1"/>
  <c r="Q152" i="52" s="1"/>
  <c r="Q153" i="52" s="1"/>
  <c r="M150" i="52"/>
  <c r="M151" i="52" s="1"/>
  <c r="M152" i="52" s="1"/>
  <c r="M153" i="52" s="1"/>
  <c r="H185" i="52"/>
  <c r="W187" i="52"/>
  <c r="U201" i="52"/>
  <c r="H124" i="52"/>
  <c r="R141" i="52"/>
  <c r="Q147" i="52"/>
  <c r="S201" i="52"/>
  <c r="S196" i="52"/>
  <c r="S187" i="52"/>
  <c r="N196" i="52"/>
  <c r="T193" i="50"/>
  <c r="CB252" i="49"/>
  <c r="CB251" i="49" s="1"/>
  <c r="CB250" i="49" s="1"/>
  <c r="CB249" i="49" s="1"/>
  <c r="CB248" i="49" s="1"/>
  <c r="CB247" i="49" s="1"/>
  <c r="CB246" i="49" s="1"/>
  <c r="CB245" i="49" s="1"/>
  <c r="CB244" i="49" s="1"/>
  <c r="CB243" i="49" s="1"/>
  <c r="CB242" i="49" s="1"/>
  <c r="CB241" i="49" s="1"/>
  <c r="CB240" i="49" s="1"/>
  <c r="CB239" i="49" s="1"/>
  <c r="CB238" i="49" s="1"/>
  <c r="CB237" i="49" s="1"/>
  <c r="CB236" i="49" s="1"/>
  <c r="CB235" i="49" s="1"/>
  <c r="CB234" i="49" s="1"/>
  <c r="CB233" i="49" s="1"/>
  <c r="CB232" i="49" s="1"/>
  <c r="CB231" i="49" s="1"/>
  <c r="CB230" i="49" s="1"/>
  <c r="CB229" i="49" s="1"/>
  <c r="CB228" i="49" s="1"/>
  <c r="CB227" i="49" s="1"/>
  <c r="CB226" i="49" s="1"/>
  <c r="CB225" i="49" s="1"/>
  <c r="CB224" i="49" s="1"/>
  <c r="CB223" i="49" s="1"/>
  <c r="CB222" i="49" s="1"/>
  <c r="CB221" i="49" s="1"/>
  <c r="CB220" i="49" s="1"/>
  <c r="CB219" i="49" s="1"/>
  <c r="CB218" i="49" s="1"/>
  <c r="CB217" i="49" s="1"/>
  <c r="CB216" i="49" s="1"/>
  <c r="CB215" i="49" s="1"/>
  <c r="CB214" i="49" s="1"/>
  <c r="CB213" i="49" s="1"/>
  <c r="CB212" i="49" s="1"/>
  <c r="CB211" i="49" s="1"/>
  <c r="CB210" i="49" s="1"/>
  <c r="CB209" i="49" s="1"/>
  <c r="CB208" i="49" s="1"/>
  <c r="CB207" i="49" s="1"/>
  <c r="CB206" i="49" s="1"/>
  <c r="CB205" i="49" s="1"/>
  <c r="CB204" i="49" s="1"/>
  <c r="CB203" i="49" s="1"/>
  <c r="CB202" i="49" s="1"/>
  <c r="CB201" i="49" s="1"/>
  <c r="CB200" i="49" s="1"/>
  <c r="CB199" i="49" s="1"/>
  <c r="CB198" i="49" s="1"/>
  <c r="CB197" i="49" s="1"/>
  <c r="CB196" i="49" s="1"/>
  <c r="CB195" i="49" s="1"/>
  <c r="CB194" i="49" s="1"/>
  <c r="CB193" i="49" s="1"/>
  <c r="CB192" i="49" s="1"/>
  <c r="CB191" i="49" s="1"/>
  <c r="CB190" i="49" s="1"/>
  <c r="CB189" i="49" s="1"/>
  <c r="CB188" i="49" s="1"/>
  <c r="CB187" i="49" s="1"/>
  <c r="CB186" i="49" s="1"/>
  <c r="CB185" i="49" s="1"/>
  <c r="CB184" i="49" s="1"/>
  <c r="CB183" i="49" s="1"/>
  <c r="CB182" i="49" s="1"/>
  <c r="CB181" i="49" s="1"/>
  <c r="CB180" i="49" s="1"/>
  <c r="CB179" i="49" s="1"/>
  <c r="CB178" i="49" s="1"/>
  <c r="CB177" i="49" s="1"/>
  <c r="CB176" i="49" s="1"/>
  <c r="CB175" i="49" s="1"/>
  <c r="CB174" i="49" s="1"/>
  <c r="CB173" i="49" s="1"/>
  <c r="CB172" i="49" s="1"/>
  <c r="CB171" i="49" s="1"/>
  <c r="CB170" i="49" s="1"/>
  <c r="CB169" i="49" s="1"/>
  <c r="CB168" i="49" s="1"/>
  <c r="CB167" i="49" s="1"/>
  <c r="CB166" i="49" s="1"/>
  <c r="CB165" i="49" s="1"/>
  <c r="CB164" i="49" s="1"/>
  <c r="CB163" i="49" s="1"/>
  <c r="CB162" i="49" s="1"/>
  <c r="CB161" i="49" s="1"/>
  <c r="CB160" i="49" s="1"/>
  <c r="CB159" i="49" s="1"/>
  <c r="CB158" i="49" s="1"/>
  <c r="CB157" i="49" s="1"/>
  <c r="CB156" i="49" s="1"/>
  <c r="CB155" i="49" s="1"/>
  <c r="CB154" i="49" s="1"/>
  <c r="CB153" i="49" s="1"/>
  <c r="CB152" i="49" s="1"/>
  <c r="CB151" i="49" s="1"/>
  <c r="CB150" i="49" s="1"/>
  <c r="CB149" i="49" s="1"/>
  <c r="CB148" i="49" s="1"/>
  <c r="BY197" i="49"/>
  <c r="BY196" i="49" s="1"/>
  <c r="BY195" i="49" s="1"/>
  <c r="BY194" i="49" s="1"/>
  <c r="BY193" i="49" s="1"/>
  <c r="BY192" i="49" s="1"/>
  <c r="BY191" i="49" s="1"/>
  <c r="BY190" i="49" s="1"/>
  <c r="BY189" i="49" s="1"/>
  <c r="BY188" i="49" s="1"/>
  <c r="BY187" i="49" s="1"/>
  <c r="BY186" i="49" s="1"/>
  <c r="BY185" i="49" s="1"/>
  <c r="BY184" i="49" s="1"/>
  <c r="BY183" i="49" s="1"/>
  <c r="BY182" i="49" s="1"/>
  <c r="BY181" i="49" s="1"/>
  <c r="BY180" i="49" s="1"/>
  <c r="BY179" i="49" s="1"/>
  <c r="BY178" i="49" s="1"/>
  <c r="BY177" i="49" s="1"/>
  <c r="BY176" i="49" s="1"/>
  <c r="BY175" i="49" s="1"/>
  <c r="BY174" i="49" s="1"/>
  <c r="BY173" i="49" s="1"/>
  <c r="BY172" i="49" s="1"/>
  <c r="BY171" i="49" s="1"/>
  <c r="BY170" i="49" s="1"/>
  <c r="BY169" i="49" s="1"/>
  <c r="BY168" i="49" s="1"/>
  <c r="BY167" i="49" s="1"/>
  <c r="BY166" i="49" s="1"/>
  <c r="BY165" i="49" s="1"/>
  <c r="BY164" i="49" s="1"/>
  <c r="BY163" i="49" s="1"/>
  <c r="BY162" i="49" s="1"/>
  <c r="BY161" i="49" s="1"/>
  <c r="BY160" i="49" s="1"/>
  <c r="BY159" i="49" s="1"/>
  <c r="BY158" i="49" s="1"/>
  <c r="BY157" i="49" s="1"/>
  <c r="BY156" i="49" s="1"/>
  <c r="BY155" i="49" s="1"/>
  <c r="BY154" i="49" s="1"/>
  <c r="BY153" i="49" s="1"/>
  <c r="BY152" i="49" s="1"/>
  <c r="BY151" i="49" s="1"/>
  <c r="BY150" i="49" s="1"/>
  <c r="BY149" i="49" s="1"/>
  <c r="BY148" i="49" s="1"/>
  <c r="U179" i="50"/>
  <c r="T125" i="50"/>
  <c r="T124" i="50" s="1"/>
  <c r="T123" i="50" s="1"/>
  <c r="S179" i="50"/>
  <c r="T179" i="50"/>
  <c r="S154" i="50"/>
  <c r="S191" i="50"/>
  <c r="S195" i="50"/>
  <c r="R126" i="50"/>
  <c r="H124" i="50"/>
  <c r="S185" i="52" l="1"/>
  <c r="S146" i="52" s="1"/>
  <c r="W186" i="52"/>
  <c r="S186" i="52"/>
  <c r="W162" i="52"/>
  <c r="U205" i="52"/>
  <c r="W180" i="52"/>
  <c r="W182" i="52"/>
  <c r="R119" i="52"/>
  <c r="R118" i="52" s="1"/>
  <c r="R76" i="52" s="1"/>
  <c r="S147" i="52"/>
  <c r="R46" i="52"/>
  <c r="R47" i="52" s="1"/>
  <c r="R48" i="52" s="1"/>
  <c r="Q45" i="52"/>
  <c r="S181" i="52"/>
  <c r="S180" i="52" s="1"/>
  <c r="N123" i="52"/>
  <c r="N122" i="52" s="1"/>
  <c r="N105" i="52" s="1"/>
  <c r="W178" i="52"/>
  <c r="W176" i="52" s="1"/>
  <c r="W173" i="52" s="1"/>
  <c r="W46" i="52"/>
  <c r="W47" i="52" s="1"/>
  <c r="W48" i="52" s="1"/>
  <c r="S145" i="52"/>
  <c r="S141" i="52"/>
  <c r="S154" i="52"/>
  <c r="S156" i="52" s="1"/>
  <c r="S157" i="52" s="1"/>
  <c r="S150" i="52"/>
  <c r="S151" i="52" s="1"/>
  <c r="S152" i="52" s="1"/>
  <c r="S153" i="52" s="1"/>
  <c r="W142" i="52"/>
  <c r="W140" i="52"/>
  <c r="S137" i="52"/>
  <c r="S127" i="52" s="1"/>
  <c r="S126" i="52" s="1"/>
  <c r="S140" i="52"/>
  <c r="S142" i="52"/>
  <c r="S132" i="52"/>
  <c r="S143" i="52"/>
  <c r="S138" i="52"/>
  <c r="S136" i="52" s="1"/>
  <c r="S107" i="52"/>
  <c r="S144" i="52"/>
  <c r="S134" i="52"/>
  <c r="S113" i="52"/>
  <c r="S34" i="52"/>
  <c r="S28" i="52"/>
  <c r="S27" i="52" s="1"/>
  <c r="S26" i="52" s="1"/>
  <c r="S25" i="52" s="1"/>
  <c r="S24" i="52" s="1"/>
  <c r="W138" i="52"/>
  <c r="W136" i="52" s="1"/>
  <c r="N121" i="52"/>
  <c r="N119" i="52"/>
  <c r="W148" i="52"/>
  <c r="W92" i="52"/>
  <c r="W65" i="52"/>
  <c r="W149" i="52"/>
  <c r="W137" i="52"/>
  <c r="W127" i="52" s="1"/>
  <c r="W126" i="52" s="1"/>
  <c r="W75" i="52"/>
  <c r="W154" i="52"/>
  <c r="W156" i="52" s="1"/>
  <c r="W157" i="52" s="1"/>
  <c r="W114" i="52"/>
  <c r="S135" i="52"/>
  <c r="W135" i="52"/>
  <c r="Q119" i="52"/>
  <c r="Q118" i="52" s="1"/>
  <c r="Q76" i="52" s="1"/>
  <c r="W112" i="52"/>
  <c r="S149" i="52"/>
  <c r="S133" i="52"/>
  <c r="W133" i="52"/>
  <c r="W64" i="52"/>
  <c r="W34" i="52"/>
  <c r="P45" i="52"/>
  <c r="W147" i="52"/>
  <c r="W132" i="52"/>
  <c r="W143" i="52"/>
  <c r="W113" i="52"/>
  <c r="W144" i="52"/>
  <c r="W134" i="52"/>
  <c r="W145" i="52"/>
  <c r="W141" i="52"/>
  <c r="W85" i="52"/>
  <c r="W84" i="52" s="1"/>
  <c r="W107" i="52"/>
  <c r="S148" i="52"/>
  <c r="S112" i="52"/>
  <c r="W91" i="52"/>
  <c r="W150" i="52"/>
  <c r="W151" i="52" s="1"/>
  <c r="W152" i="52" s="1"/>
  <c r="W153" i="52" s="1"/>
  <c r="S85" i="52"/>
  <c r="S84" i="52" s="1"/>
  <c r="T191" i="50"/>
  <c r="T195" i="50"/>
  <c r="S193" i="50"/>
  <c r="S188" i="50"/>
  <c r="V79" i="50"/>
  <c r="V78" i="50"/>
  <c r="J80" i="50"/>
  <c r="J81" i="50"/>
  <c r="J99" i="50"/>
  <c r="R99" i="50" s="1"/>
  <c r="S115" i="52" l="1"/>
  <c r="S116" i="52"/>
  <c r="S117" i="52"/>
  <c r="S179" i="52"/>
  <c r="S178" i="52" s="1"/>
  <c r="S176" i="52" s="1"/>
  <c r="N101" i="52"/>
  <c r="W175" i="52"/>
  <c r="W172" i="52" s="1"/>
  <c r="W171" i="52" s="1"/>
  <c r="N109" i="52"/>
  <c r="N120" i="52"/>
  <c r="S125" i="52"/>
  <c r="S124" i="52" s="1"/>
  <c r="S110" i="52"/>
  <c r="S119" i="52"/>
  <c r="S104" i="52" s="1"/>
  <c r="S111" i="52"/>
  <c r="S123" i="52"/>
  <c r="S122" i="52" s="1"/>
  <c r="S105" i="52" s="1"/>
  <c r="S121" i="52"/>
  <c r="S120" i="52" s="1"/>
  <c r="W89" i="52"/>
  <c r="W21" i="52"/>
  <c r="W66" i="52"/>
  <c r="W56" i="52"/>
  <c r="W37" i="52"/>
  <c r="W38" i="52" s="1"/>
  <c r="W39" i="52" s="1"/>
  <c r="W40" i="52" s="1"/>
  <c r="W41" i="52" s="1"/>
  <c r="W90" i="52"/>
  <c r="W63" i="52" s="1"/>
  <c r="W51" i="52" s="1"/>
  <c r="W33" i="52"/>
  <c r="W32" i="52"/>
  <c r="W31" i="52" s="1"/>
  <c r="W71" i="52"/>
  <c r="W72" i="52"/>
  <c r="W68" i="52"/>
  <c r="W67" i="52"/>
  <c r="W62" i="52" s="1"/>
  <c r="W58" i="52" s="1"/>
  <c r="W88" i="52"/>
  <c r="W74" i="52"/>
  <c r="W69" i="52"/>
  <c r="W70" i="52"/>
  <c r="W125" i="52"/>
  <c r="W124" i="52" s="1"/>
  <c r="W111" i="52"/>
  <c r="W119" i="52"/>
  <c r="W121" i="52"/>
  <c r="W120" i="52" s="1"/>
  <c r="W123" i="52"/>
  <c r="W122" i="52" s="1"/>
  <c r="W110" i="52"/>
  <c r="W61" i="52"/>
  <c r="W59" i="52"/>
  <c r="W57" i="52" s="1"/>
  <c r="N118" i="52"/>
  <c r="N104" i="52"/>
  <c r="S33" i="52"/>
  <c r="S32" i="52"/>
  <c r="S31" i="52" s="1"/>
  <c r="Q81" i="50"/>
  <c r="Q80" i="50" s="1"/>
  <c r="P81" i="50"/>
  <c r="P80" i="50" s="1"/>
  <c r="R81" i="50"/>
  <c r="R80" i="50" s="1"/>
  <c r="S126" i="50"/>
  <c r="S125" i="50" s="1"/>
  <c r="S124" i="50" s="1"/>
  <c r="S123" i="50" s="1"/>
  <c r="Q99" i="50"/>
  <c r="J43" i="50"/>
  <c r="R43" i="50" s="1"/>
  <c r="J37" i="50"/>
  <c r="Q37" i="50" s="1"/>
  <c r="J39" i="50"/>
  <c r="V42" i="50"/>
  <c r="V36" i="50"/>
  <c r="J48" i="50"/>
  <c r="J47" i="50"/>
  <c r="J46" i="50"/>
  <c r="O46" i="50" s="1"/>
  <c r="J45" i="50"/>
  <c r="O45" i="50" s="1"/>
  <c r="J44" i="50"/>
  <c r="P44" i="50" s="1"/>
  <c r="J41" i="50"/>
  <c r="J40" i="50"/>
  <c r="J38" i="50"/>
  <c r="S177" i="52" l="1"/>
  <c r="W174" i="52"/>
  <c r="W104" i="52"/>
  <c r="W103" i="52" s="1"/>
  <c r="W80" i="52"/>
  <c r="W79" i="52"/>
  <c r="W78" i="52" s="1"/>
  <c r="W118" i="52"/>
  <c r="W54" i="52"/>
  <c r="W53" i="52"/>
  <c r="W52" i="52"/>
  <c r="W19" i="52"/>
  <c r="W20" i="52"/>
  <c r="W169" i="52"/>
  <c r="W170" i="52"/>
  <c r="W167" i="52"/>
  <c r="W168" i="52"/>
  <c r="S101" i="52"/>
  <c r="N98" i="52"/>
  <c r="N76" i="52"/>
  <c r="W101" i="52"/>
  <c r="W105" i="52"/>
  <c r="W87" i="52"/>
  <c r="W86" i="52"/>
  <c r="S175" i="52"/>
  <c r="S173" i="52"/>
  <c r="S118" i="52"/>
  <c r="S103" i="52"/>
  <c r="S79" i="52"/>
  <c r="S78" i="52" s="1"/>
  <c r="S80" i="52"/>
  <c r="P46" i="50"/>
  <c r="P47" i="50" s="1"/>
  <c r="P48" i="50" s="1"/>
  <c r="P37" i="50"/>
  <c r="P38" i="50" s="1"/>
  <c r="P39" i="50" s="1"/>
  <c r="P40" i="50" s="1"/>
  <c r="P41" i="50" s="1"/>
  <c r="Q38" i="50"/>
  <c r="Q39" i="50" s="1"/>
  <c r="Q40" i="50" s="1"/>
  <c r="Q41" i="50" s="1"/>
  <c r="O43" i="50"/>
  <c r="O47" i="50"/>
  <c r="O48" i="50" s="1"/>
  <c r="R37" i="50"/>
  <c r="R38" i="50" s="1"/>
  <c r="R39" i="50" s="1"/>
  <c r="R40" i="50" s="1"/>
  <c r="R41" i="50" s="1"/>
  <c r="Q44" i="50"/>
  <c r="Q46" i="50" s="1"/>
  <c r="Q47" i="50" s="1"/>
  <c r="Q48" i="50" s="1"/>
  <c r="Q43" i="50"/>
  <c r="R44" i="50"/>
  <c r="R46" i="50" s="1"/>
  <c r="R47" i="50" s="1"/>
  <c r="R48" i="50" s="1"/>
  <c r="P43" i="50"/>
  <c r="P45" i="50"/>
  <c r="O99" i="50"/>
  <c r="S172" i="52" l="1"/>
  <c r="S171" i="52" s="1"/>
  <c r="S174" i="52"/>
  <c r="S98" i="52"/>
  <c r="S100" i="52"/>
  <c r="S96" i="52" s="1"/>
  <c r="S76" i="52"/>
  <c r="W16" i="52"/>
  <c r="W15" i="52" s="1"/>
  <c r="W14" i="52" s="1"/>
  <c r="W18" i="52"/>
  <c r="W17" i="52" s="1"/>
  <c r="W98" i="52"/>
  <c r="W76" i="52"/>
  <c r="Q45" i="50"/>
  <c r="R45" i="50"/>
  <c r="J148" i="50"/>
  <c r="J147" i="50"/>
  <c r="J146" i="50"/>
  <c r="J145" i="50"/>
  <c r="J144" i="50"/>
  <c r="J143" i="50"/>
  <c r="S95" i="52" l="1"/>
  <c r="S30" i="52"/>
  <c r="S43" i="52"/>
  <c r="S23" i="52"/>
  <c r="S44" i="52" s="1"/>
  <c r="S94" i="52"/>
  <c r="S97" i="52"/>
  <c r="S99" i="52" s="1"/>
  <c r="S167" i="52"/>
  <c r="S170" i="52"/>
  <c r="S168" i="52"/>
  <c r="S169" i="52"/>
  <c r="M143" i="50"/>
  <c r="M145" i="50"/>
  <c r="M146" i="50" s="1"/>
  <c r="M147" i="50" s="1"/>
  <c r="M148" i="50" s="1"/>
  <c r="R144" i="50"/>
  <c r="Q144" i="50"/>
  <c r="Q145" i="50"/>
  <c r="Q146" i="50" s="1"/>
  <c r="Q147" i="50" s="1"/>
  <c r="Q148" i="50" s="1"/>
  <c r="R145" i="50"/>
  <c r="R146" i="50" s="1"/>
  <c r="R147" i="50" s="1"/>
  <c r="R148" i="50" s="1"/>
  <c r="Q143" i="50"/>
  <c r="R143" i="50"/>
  <c r="M144" i="50"/>
  <c r="J75" i="50"/>
  <c r="R75" i="50" s="1"/>
  <c r="J153" i="50"/>
  <c r="U153" i="50" s="1"/>
  <c r="S91" i="52" l="1"/>
  <c r="S92" i="52"/>
  <c r="S64" i="52"/>
  <c r="S75" i="52"/>
  <c r="S65" i="52"/>
  <c r="S55" i="52"/>
  <c r="S45" i="52"/>
  <c r="S46" i="52"/>
  <c r="S47" i="52" s="1"/>
  <c r="S48" i="52" s="1"/>
  <c r="S153" i="50"/>
  <c r="T153" i="50"/>
  <c r="O75" i="50"/>
  <c r="L153" i="50"/>
  <c r="M153" i="50"/>
  <c r="L75" i="50"/>
  <c r="P75" i="50"/>
  <c r="M75" i="50"/>
  <c r="Q75" i="50"/>
  <c r="N75" i="50"/>
  <c r="R193" i="50"/>
  <c r="Q193" i="50"/>
  <c r="P193" i="50"/>
  <c r="J105" i="50"/>
  <c r="U105" i="50" s="1"/>
  <c r="J108" i="50"/>
  <c r="S74" i="52" l="1"/>
  <c r="S67" i="52"/>
  <c r="S88" i="52"/>
  <c r="S59" i="52"/>
  <c r="S57" i="52" s="1"/>
  <c r="S61" i="52"/>
  <c r="S89" i="52"/>
  <c r="S56" i="52"/>
  <c r="S37" i="52"/>
  <c r="S38" i="52" s="1"/>
  <c r="S39" i="52" s="1"/>
  <c r="S40" i="52" s="1"/>
  <c r="S41" i="52" s="1"/>
  <c r="S21" i="52"/>
  <c r="S66" i="52"/>
  <c r="S90" i="52"/>
  <c r="S63" i="52" s="1"/>
  <c r="S51" i="52" s="1"/>
  <c r="S105" i="50"/>
  <c r="T105" i="50"/>
  <c r="V184" i="50"/>
  <c r="R184" i="50"/>
  <c r="Q184" i="50"/>
  <c r="P184" i="50"/>
  <c r="P195" i="50" s="1"/>
  <c r="O184" i="50"/>
  <c r="Q108" i="50"/>
  <c r="J88" i="50"/>
  <c r="J74" i="50"/>
  <c r="S62" i="52" l="1"/>
  <c r="S58" i="52" s="1"/>
  <c r="S60" i="52"/>
  <c r="S19" i="52"/>
  <c r="S20" i="52"/>
  <c r="S52" i="52"/>
  <c r="S53" i="52"/>
  <c r="S54" i="52"/>
  <c r="S86" i="52"/>
  <c r="S87" i="52"/>
  <c r="O74" i="50"/>
  <c r="Q126" i="50"/>
  <c r="L74" i="50"/>
  <c r="M74" i="50"/>
  <c r="S18" i="52" l="1"/>
  <c r="S17" i="52" s="1"/>
  <c r="S16" i="52"/>
  <c r="S15" i="52" s="1"/>
  <c r="S14" i="52" s="1"/>
  <c r="J142" i="50"/>
  <c r="J133" i="50"/>
  <c r="J131" i="50"/>
  <c r="O133" i="50" l="1"/>
  <c r="Q133" i="50"/>
  <c r="L133" i="50"/>
  <c r="N133" i="50"/>
  <c r="N131" i="50" s="1"/>
  <c r="R133" i="50"/>
  <c r="M133" i="50"/>
  <c r="P133" i="50"/>
  <c r="M142" i="50"/>
  <c r="R142" i="50"/>
  <c r="Q142" i="50"/>
  <c r="L142" i="50"/>
  <c r="H131" i="50"/>
  <c r="J136" i="50"/>
  <c r="R136" i="50" l="1"/>
  <c r="Q136" i="50"/>
  <c r="L193" i="50" l="1"/>
  <c r="O195" i="50"/>
  <c r="N184" i="50"/>
  <c r="N195" i="50" s="1"/>
  <c r="M195" i="50"/>
  <c r="L195" i="50"/>
  <c r="O193" i="50" l="1"/>
  <c r="N157" i="50"/>
  <c r="N193" i="50" s="1"/>
  <c r="J129" i="50" l="1"/>
  <c r="Q195" i="50" l="1"/>
  <c r="R195" i="50"/>
  <c r="Q129" i="50"/>
  <c r="P129" i="50"/>
  <c r="N129" i="50"/>
  <c r="R129" i="50"/>
  <c r="J107" i="50"/>
  <c r="J106" i="50"/>
  <c r="M191" i="50"/>
  <c r="L191" i="50"/>
  <c r="M193" i="50" l="1"/>
  <c r="L189" i="50" l="1"/>
  <c r="L188" i="50"/>
  <c r="J116" i="50" l="1"/>
  <c r="J114" i="50"/>
  <c r="N114" i="50" l="1"/>
  <c r="N116" i="50"/>
  <c r="N105" i="50" s="1"/>
  <c r="R191" i="50"/>
  <c r="Q191" i="50"/>
  <c r="P191" i="50"/>
  <c r="O191" i="50"/>
  <c r="N191" i="50"/>
  <c r="J156" i="50"/>
  <c r="H156" i="50" s="1"/>
  <c r="V157" i="50"/>
  <c r="V154" i="50" s="1"/>
  <c r="R114" i="50" l="1"/>
  <c r="Q116" i="50"/>
  <c r="R116" i="50" l="1"/>
  <c r="Q114" i="50"/>
  <c r="P116" i="50"/>
  <c r="V189" i="50"/>
  <c r="V29" i="50"/>
  <c r="V22" i="50"/>
  <c r="V9" i="50"/>
  <c r="V188" i="50" l="1"/>
  <c r="BD186" i="49"/>
  <c r="BD185" i="49" s="1"/>
  <c r="BD184" i="49" s="1"/>
  <c r="BD183" i="49" s="1"/>
  <c r="BD182" i="49" s="1"/>
  <c r="BD181" i="49" s="1"/>
  <c r="BD180" i="49" s="1"/>
  <c r="BD179" i="49" s="1"/>
  <c r="BD178" i="49" s="1"/>
  <c r="BD177" i="49" s="1"/>
  <c r="BD176" i="49" s="1"/>
  <c r="BD175" i="49" s="1"/>
  <c r="BD174" i="49" s="1"/>
  <c r="BD173" i="49" s="1"/>
  <c r="BD172" i="49" s="1"/>
  <c r="BD171" i="49" s="1"/>
  <c r="BD170" i="49" s="1"/>
  <c r="BD169" i="49" s="1"/>
  <c r="BD168" i="49" s="1"/>
  <c r="BD167" i="49" s="1"/>
  <c r="BD166" i="49" s="1"/>
  <c r="BD165" i="49" s="1"/>
  <c r="BD164" i="49" s="1"/>
  <c r="BD163" i="49" s="1"/>
  <c r="BD162" i="49" s="1"/>
  <c r="BD161" i="49" s="1"/>
  <c r="BD160" i="49" s="1"/>
  <c r="BD159" i="49" s="1"/>
  <c r="BD158" i="49" s="1"/>
  <c r="BD157" i="49" s="1"/>
  <c r="BD156" i="49" s="1"/>
  <c r="BD155" i="49" s="1"/>
  <c r="BD154" i="49" s="1"/>
  <c r="BD153" i="49" s="1"/>
  <c r="BD152" i="49" s="1"/>
  <c r="BD151" i="49" s="1"/>
  <c r="BD150" i="49" s="1"/>
  <c r="BD149" i="49" s="1"/>
  <c r="AR171" i="49"/>
  <c r="AR170" i="49" s="1"/>
  <c r="AX179" i="49"/>
  <c r="AX178" i="49" s="1"/>
  <c r="AX177" i="49" s="1"/>
  <c r="AX176" i="49" s="1"/>
  <c r="AX175" i="49" s="1"/>
  <c r="AX174" i="49" s="1"/>
  <c r="AX173" i="49" s="1"/>
  <c r="AX172" i="49" s="1"/>
  <c r="AX171" i="49" s="1"/>
  <c r="AX170" i="49" s="1"/>
  <c r="AX169" i="49" s="1"/>
  <c r="AX168" i="49" s="1"/>
  <c r="AX167" i="49" s="1"/>
  <c r="AX166" i="49" s="1"/>
  <c r="AX165" i="49" s="1"/>
  <c r="AX164" i="49" s="1"/>
  <c r="AX163" i="49" s="1"/>
  <c r="AX162" i="49" s="1"/>
  <c r="AX161" i="49" s="1"/>
  <c r="AX160" i="49" s="1"/>
  <c r="AX159" i="49" s="1"/>
  <c r="AX158" i="49" s="1"/>
  <c r="AX157" i="49" s="1"/>
  <c r="AX156" i="49" s="1"/>
  <c r="AX155" i="49" s="1"/>
  <c r="AX154" i="49" s="1"/>
  <c r="AX153" i="49" s="1"/>
  <c r="AX152" i="49" s="1"/>
  <c r="AX151" i="49" s="1"/>
  <c r="AX150" i="49" s="1"/>
  <c r="AX149" i="49" s="1"/>
  <c r="AX148" i="49" s="1"/>
  <c r="AX147" i="49" s="1"/>
  <c r="AX146" i="49" s="1"/>
  <c r="AX145" i="49" s="1"/>
  <c r="AX144" i="49" s="1"/>
  <c r="AX143" i="49" s="1"/>
  <c r="BV238" i="49"/>
  <c r="BV237" i="49" s="1"/>
  <c r="BV236" i="49" s="1"/>
  <c r="BV235" i="49" s="1"/>
  <c r="BV234" i="49" s="1"/>
  <c r="BV233" i="49" s="1"/>
  <c r="BV232" i="49" s="1"/>
  <c r="BV231" i="49" s="1"/>
  <c r="BV230" i="49" s="1"/>
  <c r="BV229" i="49" s="1"/>
  <c r="BV228" i="49" s="1"/>
  <c r="BV227" i="49" s="1"/>
  <c r="BV226" i="49" s="1"/>
  <c r="BV225" i="49" s="1"/>
  <c r="BV224" i="49" s="1"/>
  <c r="BV223" i="49" s="1"/>
  <c r="BV222" i="49" s="1"/>
  <c r="BV221" i="49" s="1"/>
  <c r="BV220" i="49" s="1"/>
  <c r="BV219" i="49" s="1"/>
  <c r="BV218" i="49" s="1"/>
  <c r="BV217" i="49" s="1"/>
  <c r="BV216" i="49" s="1"/>
  <c r="BV215" i="49" s="1"/>
  <c r="BV214" i="49" s="1"/>
  <c r="BV213" i="49" s="1"/>
  <c r="BV212" i="49" s="1"/>
  <c r="BV211" i="49" s="1"/>
  <c r="BV210" i="49" s="1"/>
  <c r="BV209" i="49" s="1"/>
  <c r="BV208" i="49" s="1"/>
  <c r="BV207" i="49" s="1"/>
  <c r="BV206" i="49" s="1"/>
  <c r="BV205" i="49" s="1"/>
  <c r="BV204" i="49" s="1"/>
  <c r="BV203" i="49" s="1"/>
  <c r="BV202" i="49" s="1"/>
  <c r="BV201" i="49" s="1"/>
  <c r="BV200" i="49" s="1"/>
  <c r="BV199" i="49" s="1"/>
  <c r="BV198" i="49" s="1"/>
  <c r="BV197" i="49" s="1"/>
  <c r="BV196" i="49" s="1"/>
  <c r="BV195" i="49" s="1"/>
  <c r="BV194" i="49" s="1"/>
  <c r="BV193" i="49" s="1"/>
  <c r="BV192" i="49" s="1"/>
  <c r="BV191" i="49" s="1"/>
  <c r="BV190" i="49" s="1"/>
  <c r="BV189" i="49" s="1"/>
  <c r="BV188" i="49" s="1"/>
  <c r="BV187" i="49" s="1"/>
  <c r="BV186" i="49" s="1"/>
  <c r="BV185" i="49" s="1"/>
  <c r="BV184" i="49" s="1"/>
  <c r="BV183" i="49" s="1"/>
  <c r="BV182" i="49" s="1"/>
  <c r="BV181" i="49" s="1"/>
  <c r="BV180" i="49" s="1"/>
  <c r="BV179" i="49" s="1"/>
  <c r="BV178" i="49" s="1"/>
  <c r="BV177" i="49" s="1"/>
  <c r="BV176" i="49" s="1"/>
  <c r="BV175" i="49" s="1"/>
  <c r="BV174" i="49" s="1"/>
  <c r="BV173" i="49" s="1"/>
  <c r="BV172" i="49" s="1"/>
  <c r="BV171" i="49" s="1"/>
  <c r="BV170" i="49" s="1"/>
  <c r="BV169" i="49" s="1"/>
  <c r="BV168" i="49" s="1"/>
  <c r="BV167" i="49" s="1"/>
  <c r="BV166" i="49" s="1"/>
  <c r="BV165" i="49" s="1"/>
  <c r="BV164" i="49" s="1"/>
  <c r="BV163" i="49" s="1"/>
  <c r="BV162" i="49" s="1"/>
  <c r="BV161" i="49" s="1"/>
  <c r="BV160" i="49" s="1"/>
  <c r="BV159" i="49" s="1"/>
  <c r="BV158" i="49" s="1"/>
  <c r="BV157" i="49" s="1"/>
  <c r="BV156" i="49" s="1"/>
  <c r="BV155" i="49" s="1"/>
  <c r="BV154" i="49" s="1"/>
  <c r="BV153" i="49" s="1"/>
  <c r="BV152" i="49" s="1"/>
  <c r="BV151" i="49" s="1"/>
  <c r="BV150" i="49" s="1"/>
  <c r="BV149" i="49" s="1"/>
  <c r="BV148" i="49" s="1"/>
  <c r="BS230" i="49"/>
  <c r="BS229" i="49" s="1"/>
  <c r="BS228" i="49" s="1"/>
  <c r="BS227" i="49" s="1"/>
  <c r="BS226" i="49" s="1"/>
  <c r="BS225" i="49" s="1"/>
  <c r="BS224" i="49" s="1"/>
  <c r="BS223" i="49" s="1"/>
  <c r="BS222" i="49" s="1"/>
  <c r="BS221" i="49" s="1"/>
  <c r="BS220" i="49" s="1"/>
  <c r="BS219" i="49" s="1"/>
  <c r="BS218" i="49" s="1"/>
  <c r="BS217" i="49" s="1"/>
  <c r="BS216" i="49" s="1"/>
  <c r="BS215" i="49" s="1"/>
  <c r="BS214" i="49" s="1"/>
  <c r="BS213" i="49" s="1"/>
  <c r="BS212" i="49" s="1"/>
  <c r="BS211" i="49" s="1"/>
  <c r="BS210" i="49" s="1"/>
  <c r="BS209" i="49" s="1"/>
  <c r="BS208" i="49" s="1"/>
  <c r="BS207" i="49" s="1"/>
  <c r="BS206" i="49" s="1"/>
  <c r="BS205" i="49" s="1"/>
  <c r="BS204" i="49" s="1"/>
  <c r="BS203" i="49" s="1"/>
  <c r="BS202" i="49" s="1"/>
  <c r="BS201" i="49" s="1"/>
  <c r="BS200" i="49" s="1"/>
  <c r="BS199" i="49" s="1"/>
  <c r="BS198" i="49" s="1"/>
  <c r="BS197" i="49" s="1"/>
  <c r="BS196" i="49" s="1"/>
  <c r="BS195" i="49" s="1"/>
  <c r="BS194" i="49" s="1"/>
  <c r="BS193" i="49" s="1"/>
  <c r="BS192" i="49" s="1"/>
  <c r="BS191" i="49" s="1"/>
  <c r="BS190" i="49" s="1"/>
  <c r="BS189" i="49" s="1"/>
  <c r="BS188" i="49" s="1"/>
  <c r="BS187" i="49" s="1"/>
  <c r="BS186" i="49" s="1"/>
  <c r="BS185" i="49" s="1"/>
  <c r="BS184" i="49" s="1"/>
  <c r="BS183" i="49" s="1"/>
  <c r="BS182" i="49" s="1"/>
  <c r="BS181" i="49" s="1"/>
  <c r="BS180" i="49" s="1"/>
  <c r="BS179" i="49" s="1"/>
  <c r="BS178" i="49" s="1"/>
  <c r="BS177" i="49" s="1"/>
  <c r="BS176" i="49" s="1"/>
  <c r="BS175" i="49" s="1"/>
  <c r="BS174" i="49" s="1"/>
  <c r="BS173" i="49" s="1"/>
  <c r="BS172" i="49" s="1"/>
  <c r="BS171" i="49" s="1"/>
  <c r="BS170" i="49" s="1"/>
  <c r="BS169" i="49" s="1"/>
  <c r="BS168" i="49" s="1"/>
  <c r="BS167" i="49" s="1"/>
  <c r="BS166" i="49" s="1"/>
  <c r="BS165" i="49" s="1"/>
  <c r="BS164" i="49" s="1"/>
  <c r="BS163" i="49" s="1"/>
  <c r="BS162" i="49" s="1"/>
  <c r="BS161" i="49" s="1"/>
  <c r="BS160" i="49" s="1"/>
  <c r="BS159" i="49" s="1"/>
  <c r="BS158" i="49" s="1"/>
  <c r="BS157" i="49" s="1"/>
  <c r="BS156" i="49" s="1"/>
  <c r="BS155" i="49" s="1"/>
  <c r="BS154" i="49" s="1"/>
  <c r="BS153" i="49" s="1"/>
  <c r="BS152" i="49" s="1"/>
  <c r="BS151" i="49" s="1"/>
  <c r="BS150" i="49" s="1"/>
  <c r="BS149" i="49" s="1"/>
  <c r="BS148" i="49" s="1"/>
  <c r="BP221" i="49"/>
  <c r="BP220" i="49" s="1"/>
  <c r="BP219" i="49" s="1"/>
  <c r="BP218" i="49" s="1"/>
  <c r="BP217" i="49" s="1"/>
  <c r="BP216" i="49" s="1"/>
  <c r="BP215" i="49" s="1"/>
  <c r="BP214" i="49" s="1"/>
  <c r="BP213" i="49" s="1"/>
  <c r="BP212" i="49" s="1"/>
  <c r="BP211" i="49" s="1"/>
  <c r="BP210" i="49" s="1"/>
  <c r="BP209" i="49" s="1"/>
  <c r="BP208" i="49" s="1"/>
  <c r="BP207" i="49" s="1"/>
  <c r="BP206" i="49" s="1"/>
  <c r="BP205" i="49" s="1"/>
  <c r="BP204" i="49" s="1"/>
  <c r="BP203" i="49" s="1"/>
  <c r="BP202" i="49" s="1"/>
  <c r="BP201" i="49" s="1"/>
  <c r="BP200" i="49" s="1"/>
  <c r="BP199" i="49" s="1"/>
  <c r="BP198" i="49" s="1"/>
  <c r="BP197" i="49" s="1"/>
  <c r="BP196" i="49" s="1"/>
  <c r="BP195" i="49" s="1"/>
  <c r="BP194" i="49" s="1"/>
  <c r="BP193" i="49" s="1"/>
  <c r="BP192" i="49" s="1"/>
  <c r="BP191" i="49" s="1"/>
  <c r="BP190" i="49" s="1"/>
  <c r="BP189" i="49" s="1"/>
  <c r="BP188" i="49" s="1"/>
  <c r="BP187" i="49" s="1"/>
  <c r="BM212" i="49"/>
  <c r="BM211" i="49" s="1"/>
  <c r="BM210" i="49" s="1"/>
  <c r="BM209" i="49" s="1"/>
  <c r="BM208" i="49" s="1"/>
  <c r="BM207" i="49" s="1"/>
  <c r="BM206" i="49" s="1"/>
  <c r="BM205" i="49" s="1"/>
  <c r="BM204" i="49" s="1"/>
  <c r="BM203" i="49" s="1"/>
  <c r="BM202" i="49" s="1"/>
  <c r="BM201" i="49" s="1"/>
  <c r="BM200" i="49" s="1"/>
  <c r="BM199" i="49" s="1"/>
  <c r="BM198" i="49" s="1"/>
  <c r="BM197" i="49" s="1"/>
  <c r="BM196" i="49" s="1"/>
  <c r="BM195" i="49" s="1"/>
  <c r="BM194" i="49" s="1"/>
  <c r="BM193" i="49" s="1"/>
  <c r="BM192" i="49" s="1"/>
  <c r="BM191" i="49" s="1"/>
  <c r="BM190" i="49" s="1"/>
  <c r="BM189" i="49" s="1"/>
  <c r="BM188" i="49" s="1"/>
  <c r="BM187" i="49" s="1"/>
  <c r="BM186" i="49" s="1"/>
  <c r="BM185" i="49" s="1"/>
  <c r="BM184" i="49" s="1"/>
  <c r="BM183" i="49" s="1"/>
  <c r="BM182" i="49" s="1"/>
  <c r="BM181" i="49" s="1"/>
  <c r="BM180" i="49" s="1"/>
  <c r="BM179" i="49" s="1"/>
  <c r="BM178" i="49" s="1"/>
  <c r="BJ204" i="49" l="1"/>
  <c r="BJ203" i="49" s="1"/>
  <c r="BJ202" i="49" s="1"/>
  <c r="BJ201" i="49" s="1"/>
  <c r="BJ200" i="49" s="1"/>
  <c r="BJ199" i="49" s="1"/>
  <c r="BJ198" i="49" s="1"/>
  <c r="BJ197" i="49" s="1"/>
  <c r="BJ196" i="49" s="1"/>
  <c r="BJ195" i="49" s="1"/>
  <c r="BJ194" i="49" s="1"/>
  <c r="BJ193" i="49" s="1"/>
  <c r="BJ192" i="49" s="1"/>
  <c r="BJ191" i="49" s="1"/>
  <c r="BJ190" i="49" s="1"/>
  <c r="BJ189" i="49" s="1"/>
  <c r="BJ188" i="49" s="1"/>
  <c r="BJ187" i="49" s="1"/>
  <c r="BJ186" i="49" s="1"/>
  <c r="BJ185" i="49" s="1"/>
  <c r="BJ184" i="49" s="1"/>
  <c r="BJ183" i="49" s="1"/>
  <c r="BJ182" i="49" s="1"/>
  <c r="BJ181" i="49" s="1"/>
  <c r="BJ180" i="49" s="1"/>
  <c r="BJ179" i="49" s="1"/>
  <c r="BJ178" i="49" s="1"/>
  <c r="BJ177" i="49" s="1"/>
  <c r="BJ176" i="49" s="1"/>
  <c r="BJ175" i="49" s="1"/>
  <c r="BJ174" i="49" s="1"/>
  <c r="BJ173" i="49" s="1"/>
  <c r="BJ172" i="49" s="1"/>
  <c r="BJ171" i="49" s="1"/>
  <c r="BJ170" i="49" s="1"/>
  <c r="BJ169" i="49" s="1"/>
  <c r="BJ168" i="49" s="1"/>
  <c r="BJ167" i="49" s="1"/>
  <c r="BJ166" i="49" s="1"/>
  <c r="BJ165" i="49" s="1"/>
  <c r="BJ164" i="49" s="1"/>
  <c r="BJ163" i="49" s="1"/>
  <c r="BJ162" i="49" s="1"/>
  <c r="BJ161" i="49" s="1"/>
  <c r="BJ160" i="49" s="1"/>
  <c r="BJ159" i="49" s="1"/>
  <c r="BJ158" i="49" s="1"/>
  <c r="BJ157" i="49" s="1"/>
  <c r="BJ156" i="49" s="1"/>
  <c r="BJ155" i="49" s="1"/>
  <c r="BJ154" i="49" s="1"/>
  <c r="BJ153" i="49" s="1"/>
  <c r="BJ152" i="49" s="1"/>
  <c r="BJ151" i="49" s="1"/>
  <c r="BJ150" i="49" s="1"/>
  <c r="BJ149" i="49" s="1"/>
  <c r="BJ148" i="49" s="1"/>
  <c r="BP186" i="49"/>
  <c r="BP185" i="49" s="1"/>
  <c r="BP184" i="49" s="1"/>
  <c r="BP183" i="49" s="1"/>
  <c r="BP182" i="49" s="1"/>
  <c r="BP181" i="49" s="1"/>
  <c r="BP180" i="49" s="1"/>
  <c r="BP179" i="49" s="1"/>
  <c r="BP178" i="49" s="1"/>
  <c r="BP177" i="49" s="1"/>
  <c r="BP176" i="49" s="1"/>
  <c r="BP175" i="49" s="1"/>
  <c r="BP174" i="49" s="1"/>
  <c r="BP173" i="49" s="1"/>
  <c r="BP172" i="49" s="1"/>
  <c r="BP171" i="49" s="1"/>
  <c r="BP170" i="49" s="1"/>
  <c r="BP169" i="49" s="1"/>
  <c r="BP168" i="49" s="1"/>
  <c r="BP167" i="49" s="1"/>
  <c r="BP166" i="49" s="1"/>
  <c r="BP165" i="49" s="1"/>
  <c r="BP164" i="49" s="1"/>
  <c r="BP163" i="49" s="1"/>
  <c r="BP162" i="49" s="1"/>
  <c r="BP161" i="49" s="1"/>
  <c r="BP160" i="49" s="1"/>
  <c r="BP159" i="49" s="1"/>
  <c r="BP158" i="49" s="1"/>
  <c r="BP157" i="49" s="1"/>
  <c r="BP156" i="49" s="1"/>
  <c r="BP155" i="49" s="1"/>
  <c r="BP154" i="49" s="1"/>
  <c r="BP153" i="49" s="1"/>
  <c r="BP152" i="49" s="1"/>
  <c r="BP151" i="49" s="1"/>
  <c r="BP150" i="49" s="1"/>
  <c r="BP149" i="49" s="1"/>
  <c r="BM177" i="49"/>
  <c r="BM176" i="49" s="1"/>
  <c r="BM175" i="49" s="1"/>
  <c r="BM174" i="49" s="1"/>
  <c r="BM173" i="49" s="1"/>
  <c r="BM172" i="49" s="1"/>
  <c r="BM171" i="49" s="1"/>
  <c r="BM170" i="49" s="1"/>
  <c r="BM169" i="49" s="1"/>
  <c r="BM168" i="49" s="1"/>
  <c r="BM167" i="49" s="1"/>
  <c r="BM166" i="49" s="1"/>
  <c r="BM165" i="49" s="1"/>
  <c r="BM164" i="49" s="1"/>
  <c r="BM163" i="49" s="1"/>
  <c r="BM162" i="49" s="1"/>
  <c r="BM161" i="49" s="1"/>
  <c r="BM160" i="49" s="1"/>
  <c r="BM159" i="49" s="1"/>
  <c r="BM158" i="49" s="1"/>
  <c r="BM157" i="49" s="1"/>
  <c r="BM156" i="49" s="1"/>
  <c r="BM155" i="49" s="1"/>
  <c r="BM154" i="49" s="1"/>
  <c r="BM153" i="49" s="1"/>
  <c r="BM152" i="49" s="1"/>
  <c r="BM151" i="49" s="1"/>
  <c r="BM150" i="49" s="1"/>
  <c r="BM149" i="49" s="1"/>
  <c r="R189" i="50"/>
  <c r="Q189" i="50"/>
  <c r="P189" i="50"/>
  <c r="O189" i="50"/>
  <c r="N189" i="50"/>
  <c r="M189" i="50"/>
  <c r="R188" i="50"/>
  <c r="Q188" i="50"/>
  <c r="P188" i="50"/>
  <c r="O188" i="50"/>
  <c r="N188" i="50"/>
  <c r="M188" i="50"/>
  <c r="J112" i="50"/>
  <c r="J111" i="50"/>
  <c r="J94" i="50"/>
  <c r="J101" i="50"/>
  <c r="J110" i="50"/>
  <c r="J109" i="50"/>
  <c r="N109" i="50" l="1"/>
  <c r="N110" i="50"/>
  <c r="N112" i="50"/>
  <c r="J31" i="50"/>
  <c r="J32" i="50"/>
  <c r="J33" i="50"/>
  <c r="J34" i="50"/>
  <c r="J30" i="50"/>
  <c r="J16" i="50"/>
  <c r="J23" i="50" l="1"/>
  <c r="J21" i="50"/>
  <c r="J20" i="50"/>
  <c r="J19" i="50"/>
  <c r="J18" i="50"/>
  <c r="J17" i="50"/>
  <c r="J15" i="50"/>
  <c r="H15" i="50" s="1"/>
  <c r="J14" i="50"/>
  <c r="H31" i="50"/>
  <c r="H27" i="50"/>
  <c r="H19" i="50" l="1"/>
  <c r="H23" i="50"/>
  <c r="H14" i="50"/>
  <c r="H18" i="50"/>
  <c r="H26" i="50"/>
  <c r="H30" i="50"/>
  <c r="H34" i="50"/>
  <c r="H17" i="50"/>
  <c r="H21" i="50"/>
  <c r="H25" i="50"/>
  <c r="H33" i="50"/>
  <c r="H16" i="50"/>
  <c r="H20" i="50"/>
  <c r="H24" i="50"/>
  <c r="H28" i="50"/>
  <c r="H32" i="50"/>
  <c r="BG195" i="49"/>
  <c r="BG194" i="49" s="1"/>
  <c r="BG193" i="49" s="1"/>
  <c r="BG192" i="49" s="1"/>
  <c r="BG191" i="49" s="1"/>
  <c r="BG190" i="49" s="1"/>
  <c r="BG189" i="49" s="1"/>
  <c r="BG188" i="49" s="1"/>
  <c r="BG187" i="49" s="1"/>
  <c r="BG186" i="49" s="1"/>
  <c r="BG185" i="49" s="1"/>
  <c r="BG184" i="49" s="1"/>
  <c r="BG183" i="49" s="1"/>
  <c r="BG182" i="49" s="1"/>
  <c r="BG181" i="49" s="1"/>
  <c r="BG180" i="49" s="1"/>
  <c r="BG179" i="49" s="1"/>
  <c r="BG178" i="49" s="1"/>
  <c r="BG177" i="49" s="1"/>
  <c r="BG176" i="49" s="1"/>
  <c r="BG175" i="49" s="1"/>
  <c r="BG174" i="49" s="1"/>
  <c r="BG173" i="49" s="1"/>
  <c r="BG172" i="49" s="1"/>
  <c r="BG171" i="49" s="1"/>
  <c r="BG170" i="49" s="1"/>
  <c r="BG169" i="49" s="1"/>
  <c r="BG168" i="49" s="1"/>
  <c r="BG167" i="49" s="1"/>
  <c r="BG166" i="49" s="1"/>
  <c r="BG165" i="49" s="1"/>
  <c r="BG164" i="49" s="1"/>
  <c r="BG163" i="49" s="1"/>
  <c r="BG162" i="49" s="1"/>
  <c r="BG161" i="49" s="1"/>
  <c r="BG160" i="49" s="1"/>
  <c r="BG159" i="49" s="1"/>
  <c r="BG158" i="49" s="1"/>
  <c r="BG157" i="49" s="1"/>
  <c r="BG156" i="49" s="1"/>
  <c r="BG155" i="49" s="1"/>
  <c r="BG154" i="49" s="1"/>
  <c r="BG153" i="49" s="1"/>
  <c r="BG152" i="49" s="1"/>
  <c r="BG151" i="49" s="1"/>
  <c r="BG150" i="49" s="1"/>
  <c r="BG149" i="49" s="1"/>
  <c r="U13" i="40"/>
  <c r="R13" i="40"/>
  <c r="Q13" i="40"/>
  <c r="T12" i="40"/>
  <c r="S12" i="40"/>
  <c r="P12" i="40"/>
  <c r="U7" i="40"/>
  <c r="U12" i="40" s="1"/>
  <c r="T7" i="40"/>
  <c r="S7" i="40"/>
  <c r="R7" i="40"/>
  <c r="R12" i="40" s="1"/>
  <c r="Q7" i="40"/>
  <c r="Q12" i="40" s="1"/>
  <c r="P7" i="40"/>
  <c r="U8" i="40"/>
  <c r="T8" i="40"/>
  <c r="T13" i="40" s="1"/>
  <c r="S8" i="40"/>
  <c r="S13" i="40" s="1"/>
  <c r="R8" i="40"/>
  <c r="Q8" i="40"/>
  <c r="P8" i="40"/>
  <c r="P13" i="40" s="1"/>
  <c r="U9" i="40"/>
  <c r="T9" i="40"/>
  <c r="S9" i="40"/>
  <c r="R9" i="40"/>
  <c r="Q9" i="40"/>
  <c r="P9" i="40"/>
  <c r="R9" i="50"/>
  <c r="Q9" i="50"/>
  <c r="P9" i="50"/>
  <c r="O9" i="50"/>
  <c r="N9" i="50"/>
  <c r="J183" i="50" l="1"/>
  <c r="J134" i="50"/>
  <c r="J149" i="50"/>
  <c r="J151" i="50"/>
  <c r="J152" i="50"/>
  <c r="J135" i="50"/>
  <c r="J130" i="50"/>
  <c r="J128" i="50"/>
  <c r="J127" i="50"/>
  <c r="J120" i="50"/>
  <c r="J119" i="50"/>
  <c r="J118" i="50"/>
  <c r="J117" i="50"/>
  <c r="J115" i="50"/>
  <c r="N115" i="50" s="1"/>
  <c r="J113" i="50"/>
  <c r="J103" i="50"/>
  <c r="J100" i="50"/>
  <c r="J97" i="50"/>
  <c r="J96" i="50"/>
  <c r="J92" i="50"/>
  <c r="N92" i="50" s="1"/>
  <c r="J93" i="50"/>
  <c r="J95" i="50"/>
  <c r="J90" i="50"/>
  <c r="J87" i="50"/>
  <c r="J86" i="50"/>
  <c r="J73" i="50"/>
  <c r="J84" i="50"/>
  <c r="J82" i="50"/>
  <c r="J77" i="50"/>
  <c r="J76" i="50"/>
  <c r="J65" i="50"/>
  <c r="J64" i="50"/>
  <c r="J63" i="50"/>
  <c r="J62" i="50"/>
  <c r="J61" i="50"/>
  <c r="J60" i="50"/>
  <c r="J59" i="50"/>
  <c r="J58" i="50"/>
  <c r="J57" i="50"/>
  <c r="J56" i="50"/>
  <c r="J55" i="50"/>
  <c r="J54" i="50"/>
  <c r="J50" i="50"/>
  <c r="J53" i="50"/>
  <c r="J52" i="50"/>
  <c r="J51" i="50"/>
  <c r="J157" i="50"/>
  <c r="H157" i="50" s="1"/>
  <c r="J182" i="50"/>
  <c r="J181" i="50"/>
  <c r="J180" i="50"/>
  <c r="J178" i="50"/>
  <c r="J176" i="50"/>
  <c r="J174" i="50"/>
  <c r="J172" i="50"/>
  <c r="J173" i="50"/>
  <c r="J177" i="50"/>
  <c r="J170" i="50"/>
  <c r="J171" i="50"/>
  <c r="J169" i="50"/>
  <c r="J167" i="50"/>
  <c r="J168" i="50"/>
  <c r="G168" i="50"/>
  <c r="AF153" i="49"/>
  <c r="AF152" i="49" s="1"/>
  <c r="AF151" i="49" s="1"/>
  <c r="AF150" i="49" s="1"/>
  <c r="AF149" i="49" s="1"/>
  <c r="AF148" i="49" s="1"/>
  <c r="AF147" i="49" s="1"/>
  <c r="AF146" i="49" s="1"/>
  <c r="AF145" i="49" s="1"/>
  <c r="AF144" i="49" s="1"/>
  <c r="AF143" i="49" s="1"/>
  <c r="AF142" i="49" s="1"/>
  <c r="AF141" i="49" s="1"/>
  <c r="AF140" i="49" s="1"/>
  <c r="AF139" i="49" s="1"/>
  <c r="AF138" i="49" s="1"/>
  <c r="AF137" i="49" s="1"/>
  <c r="AF136" i="49" s="1"/>
  <c r="AF135" i="49" s="1"/>
  <c r="AF134" i="49" s="1"/>
  <c r="AF133" i="49" s="1"/>
  <c r="AF132" i="49" s="1"/>
  <c r="AF131" i="49" s="1"/>
  <c r="AF130" i="49" s="1"/>
  <c r="AF129" i="49" s="1"/>
  <c r="AF128" i="49" s="1"/>
  <c r="AF127" i="49" s="1"/>
  <c r="AF126" i="49" s="1"/>
  <c r="AF125" i="49" s="1"/>
  <c r="AF124" i="49" s="1"/>
  <c r="AF123" i="49" s="1"/>
  <c r="AF122" i="49" s="1"/>
  <c r="AF121" i="49" s="1"/>
  <c r="AF120" i="49" s="1"/>
  <c r="AF119" i="49" s="1"/>
  <c r="AF118" i="49" s="1"/>
  <c r="AF117" i="49" s="1"/>
  <c r="AF116" i="49" s="1"/>
  <c r="AF115" i="49" s="1"/>
  <c r="AF114" i="49" s="1"/>
  <c r="AF113" i="49" s="1"/>
  <c r="AF112" i="49" s="1"/>
  <c r="AF111" i="49" s="1"/>
  <c r="AF110" i="49" s="1"/>
  <c r="AF109" i="49" s="1"/>
  <c r="AF108" i="49" s="1"/>
  <c r="AF107" i="49" s="1"/>
  <c r="AF106" i="49" s="1"/>
  <c r="AF105" i="49" s="1"/>
  <c r="AF104" i="49" s="1"/>
  <c r="AF103" i="49" s="1"/>
  <c r="J164" i="50"/>
  <c r="J166" i="50"/>
  <c r="J165" i="50"/>
  <c r="J163" i="50"/>
  <c r="J162" i="50"/>
  <c r="J175" i="50"/>
  <c r="H175" i="50" s="1"/>
  <c r="J160" i="50"/>
  <c r="J158" i="50"/>
  <c r="J159" i="50"/>
  <c r="J161" i="50"/>
  <c r="AR169" i="49"/>
  <c r="AR168" i="49" s="1"/>
  <c r="AR167" i="49" s="1"/>
  <c r="AR166" i="49" s="1"/>
  <c r="AR165" i="49" s="1"/>
  <c r="AR164" i="49" s="1"/>
  <c r="AR163" i="49" s="1"/>
  <c r="AR162" i="49" s="1"/>
  <c r="AR161" i="49" s="1"/>
  <c r="AR160" i="49" s="1"/>
  <c r="AR159" i="49" s="1"/>
  <c r="AR158" i="49" s="1"/>
  <c r="AR157" i="49" s="1"/>
  <c r="AR156" i="49" s="1"/>
  <c r="AR155" i="49" s="1"/>
  <c r="AR154" i="49" s="1"/>
  <c r="AR153" i="49" s="1"/>
  <c r="AR152" i="49" s="1"/>
  <c r="AR151" i="49" s="1"/>
  <c r="AR150" i="49" s="1"/>
  <c r="AR149" i="49" s="1"/>
  <c r="AR148" i="49" s="1"/>
  <c r="AR147" i="49" s="1"/>
  <c r="AR146" i="49" s="1"/>
  <c r="AR145" i="49" s="1"/>
  <c r="AR144" i="49" s="1"/>
  <c r="AR143" i="49" s="1"/>
  <c r="AR142" i="49" s="1"/>
  <c r="AR141" i="49" s="1"/>
  <c r="AR140" i="49" s="1"/>
  <c r="AR139" i="49" s="1"/>
  <c r="AR138" i="49" s="1"/>
  <c r="AR137" i="49" s="1"/>
  <c r="AR136" i="49" s="1"/>
  <c r="AR135" i="49" s="1"/>
  <c r="AR134" i="49" s="1"/>
  <c r="AR133" i="49" s="1"/>
  <c r="AR132" i="49" s="1"/>
  <c r="AR131" i="49" s="1"/>
  <c r="AR130" i="49" s="1"/>
  <c r="AR129" i="49" s="1"/>
  <c r="AR128" i="49" s="1"/>
  <c r="AR127" i="49" s="1"/>
  <c r="AR126" i="49" s="1"/>
  <c r="AO161" i="49"/>
  <c r="AO160" i="49" s="1"/>
  <c r="AO159" i="49" s="1"/>
  <c r="AO158" i="49" s="1"/>
  <c r="AO157" i="49" s="1"/>
  <c r="AO156" i="49" s="1"/>
  <c r="AO155" i="49" s="1"/>
  <c r="AO154" i="49" s="1"/>
  <c r="AO153" i="49" s="1"/>
  <c r="AO152" i="49" s="1"/>
  <c r="AO151" i="49" s="1"/>
  <c r="AO150" i="49" s="1"/>
  <c r="AO149" i="49" s="1"/>
  <c r="AO148" i="49" s="1"/>
  <c r="AO147" i="49" s="1"/>
  <c r="AO146" i="49" s="1"/>
  <c r="AO145" i="49" s="1"/>
  <c r="AO144" i="49" s="1"/>
  <c r="AO143" i="49" s="1"/>
  <c r="AO142" i="49" s="1"/>
  <c r="AO141" i="49" s="1"/>
  <c r="AO140" i="49" s="1"/>
  <c r="AO139" i="49" s="1"/>
  <c r="AO138" i="49" s="1"/>
  <c r="AO137" i="49" s="1"/>
  <c r="AO136" i="49" s="1"/>
  <c r="AO135" i="49" s="1"/>
  <c r="AO134" i="49" s="1"/>
  <c r="AO133" i="49" s="1"/>
  <c r="AO132" i="49" s="1"/>
  <c r="AO131" i="49" s="1"/>
  <c r="AO130" i="49" s="1"/>
  <c r="AO129" i="49" s="1"/>
  <c r="AO128" i="49" s="1"/>
  <c r="AO127" i="49" s="1"/>
  <c r="AO126" i="49" s="1"/>
  <c r="AO125" i="49" s="1"/>
  <c r="AO124" i="49" s="1"/>
  <c r="AO123" i="49" s="1"/>
  <c r="AO122" i="49" s="1"/>
  <c r="AO121" i="49" s="1"/>
  <c r="AC153" i="49"/>
  <c r="AC152" i="49" s="1"/>
  <c r="AC151" i="49" s="1"/>
  <c r="AC150" i="49" s="1"/>
  <c r="AC149" i="49" s="1"/>
  <c r="AC148" i="49" s="1"/>
  <c r="AC147" i="49" s="1"/>
  <c r="AC146" i="49" s="1"/>
  <c r="AC145" i="49" s="1"/>
  <c r="AC144" i="49" s="1"/>
  <c r="AC143" i="49" s="1"/>
  <c r="AC142" i="49" s="1"/>
  <c r="AC141" i="49" s="1"/>
  <c r="AC140" i="49" s="1"/>
  <c r="AC139" i="49" s="1"/>
  <c r="AC138" i="49" s="1"/>
  <c r="AC137" i="49" s="1"/>
  <c r="AC136" i="49" s="1"/>
  <c r="AC135" i="49" s="1"/>
  <c r="AC134" i="49" s="1"/>
  <c r="AC133" i="49" s="1"/>
  <c r="AC132" i="49" s="1"/>
  <c r="AC131" i="49" s="1"/>
  <c r="AC130" i="49" s="1"/>
  <c r="AC129" i="49" s="1"/>
  <c r="AC128" i="49" s="1"/>
  <c r="AC127" i="49" s="1"/>
  <c r="AC126" i="49" s="1"/>
  <c r="AC125" i="49" s="1"/>
  <c r="AC124" i="49" s="1"/>
  <c r="AC123" i="49" s="1"/>
  <c r="AC122" i="49" s="1"/>
  <c r="AC121" i="49" s="1"/>
  <c r="AC120" i="49" s="1"/>
  <c r="AC119" i="49" s="1"/>
  <c r="AC118" i="49" s="1"/>
  <c r="AC117" i="49" s="1"/>
  <c r="AC116" i="49" s="1"/>
  <c r="AC115" i="49" s="1"/>
  <c r="AC114" i="49" s="1"/>
  <c r="AC113" i="49" s="1"/>
  <c r="AC112" i="49" s="1"/>
  <c r="AC111" i="49" s="1"/>
  <c r="AC110" i="49" s="1"/>
  <c r="AC109" i="49" s="1"/>
  <c r="AC108" i="49" s="1"/>
  <c r="AC107" i="49" s="1"/>
  <c r="AC106" i="49" s="1"/>
  <c r="AC105" i="49" s="1"/>
  <c r="AC104" i="49" s="1"/>
  <c r="AC103" i="49" s="1"/>
  <c r="J186" i="50"/>
  <c r="H186" i="50" s="1"/>
  <c r="M9" i="50"/>
  <c r="B197" i="49"/>
  <c r="B198" i="49" s="1"/>
  <c r="B199" i="49" s="1"/>
  <c r="B200" i="49" s="1"/>
  <c r="B201" i="49" s="1"/>
  <c r="B202" i="49" s="1"/>
  <c r="B203" i="49" s="1"/>
  <c r="B204" i="49" s="1"/>
  <c r="B205" i="49" s="1"/>
  <c r="B206" i="49" s="1"/>
  <c r="B207" i="49" s="1"/>
  <c r="B208" i="49" s="1"/>
  <c r="B209" i="49" s="1"/>
  <c r="B210" i="49" s="1"/>
  <c r="B211" i="49" s="1"/>
  <c r="B212" i="49" s="1"/>
  <c r="B213" i="49" s="1"/>
  <c r="B214" i="49" s="1"/>
  <c r="B215" i="49" s="1"/>
  <c r="B216" i="49" s="1"/>
  <c r="B217" i="49" s="1"/>
  <c r="B218" i="49" s="1"/>
  <c r="B219" i="49" s="1"/>
  <c r="B220" i="49" s="1"/>
  <c r="B221" i="49" s="1"/>
  <c r="B222" i="49" s="1"/>
  <c r="B223" i="49" s="1"/>
  <c r="B224" i="49" s="1"/>
  <c r="B225" i="49" s="1"/>
  <c r="B226" i="49" s="1"/>
  <c r="B227" i="49" s="1"/>
  <c r="B228" i="49" s="1"/>
  <c r="B229" i="49" s="1"/>
  <c r="B230" i="49" s="1"/>
  <c r="B231" i="49" s="1"/>
  <c r="B232" i="49" s="1"/>
  <c r="B233" i="49" s="1"/>
  <c r="B234" i="49" s="1"/>
  <c r="B235" i="49" s="1"/>
  <c r="B236" i="49" s="1"/>
  <c r="B237" i="49" s="1"/>
  <c r="B238" i="49" s="1"/>
  <c r="B239" i="49" s="1"/>
  <c r="B240" i="49" s="1"/>
  <c r="B241" i="49" s="1"/>
  <c r="B242" i="49" s="1"/>
  <c r="B243" i="49" s="1"/>
  <c r="BA186" i="49"/>
  <c r="BA185" i="49" s="1"/>
  <c r="BA184" i="49" s="1"/>
  <c r="BA183" i="49" s="1"/>
  <c r="BA182" i="49" s="1"/>
  <c r="BA181" i="49" s="1"/>
  <c r="BA180" i="49" s="1"/>
  <c r="BA179" i="49" s="1"/>
  <c r="BA178" i="49" s="1"/>
  <c r="BA177" i="49" s="1"/>
  <c r="BA176" i="49" s="1"/>
  <c r="BA175" i="49" s="1"/>
  <c r="BA174" i="49" s="1"/>
  <c r="BA173" i="49" s="1"/>
  <c r="BA172" i="49" s="1"/>
  <c r="BA171" i="49" s="1"/>
  <c r="BA170" i="49" s="1"/>
  <c r="BA169" i="49" s="1"/>
  <c r="BA168" i="49" s="1"/>
  <c r="BA167" i="49" s="1"/>
  <c r="BA166" i="49" s="1"/>
  <c r="BA165" i="49" s="1"/>
  <c r="BA164" i="49" s="1"/>
  <c r="BA163" i="49" s="1"/>
  <c r="BA162" i="49" s="1"/>
  <c r="BA161" i="49" s="1"/>
  <c r="BA160" i="49" s="1"/>
  <c r="BA159" i="49" s="1"/>
  <c r="BA158" i="49" s="1"/>
  <c r="BA157" i="49" s="1"/>
  <c r="BA156" i="49" s="1"/>
  <c r="BA155" i="49" s="1"/>
  <c r="BA154" i="49" s="1"/>
  <c r="BA153" i="49" s="1"/>
  <c r="BA152" i="49" s="1"/>
  <c r="BA151" i="49" s="1"/>
  <c r="BA150" i="49" s="1"/>
  <c r="BA149" i="49" s="1"/>
  <c r="AU178" i="49"/>
  <c r="AU177" i="49" s="1"/>
  <c r="AU176" i="49" s="1"/>
  <c r="AU175" i="49" s="1"/>
  <c r="AU174" i="49" s="1"/>
  <c r="AU173" i="49" s="1"/>
  <c r="AU172" i="49" s="1"/>
  <c r="AU171" i="49" s="1"/>
  <c r="AU170" i="49" s="1"/>
  <c r="AU169" i="49" s="1"/>
  <c r="AU168" i="49" s="1"/>
  <c r="AU167" i="49" s="1"/>
  <c r="AU166" i="49" s="1"/>
  <c r="AU165" i="49" s="1"/>
  <c r="AU164" i="49" s="1"/>
  <c r="AU163" i="49" s="1"/>
  <c r="AU162" i="49" s="1"/>
  <c r="AU161" i="49" s="1"/>
  <c r="AU160" i="49" s="1"/>
  <c r="AU159" i="49" s="1"/>
  <c r="AU158" i="49" s="1"/>
  <c r="AU157" i="49" s="1"/>
  <c r="AU156" i="49" s="1"/>
  <c r="AU155" i="49" s="1"/>
  <c r="AU154" i="49" s="1"/>
  <c r="AU153" i="49" s="1"/>
  <c r="AU152" i="49" s="1"/>
  <c r="AU151" i="49" s="1"/>
  <c r="AU150" i="49" s="1"/>
  <c r="AU149" i="49" s="1"/>
  <c r="AU148" i="49" s="1"/>
  <c r="AU147" i="49" s="1"/>
  <c r="AU146" i="49" s="1"/>
  <c r="AU145" i="49" s="1"/>
  <c r="AU144" i="49" s="1"/>
  <c r="AU143" i="49" s="1"/>
  <c r="AL164" i="49"/>
  <c r="AL163" i="49" s="1"/>
  <c r="AL162" i="49" s="1"/>
  <c r="AL161" i="49" s="1"/>
  <c r="AL160" i="49" s="1"/>
  <c r="AL159" i="49" s="1"/>
  <c r="AL158" i="49" s="1"/>
  <c r="AL157" i="49" s="1"/>
  <c r="AL156" i="49" s="1"/>
  <c r="AL155" i="49" s="1"/>
  <c r="AL154" i="49" s="1"/>
  <c r="AL153" i="49" s="1"/>
  <c r="AL152" i="49" s="1"/>
  <c r="AL151" i="49" s="1"/>
  <c r="AL150" i="49" s="1"/>
  <c r="AL149" i="49" s="1"/>
  <c r="AL148" i="49" s="1"/>
  <c r="AL147" i="49" s="1"/>
  <c r="AL146" i="49" s="1"/>
  <c r="AL145" i="49" s="1"/>
  <c r="AL144" i="49" s="1"/>
  <c r="AL143" i="49" s="1"/>
  <c r="AL142" i="49" s="1"/>
  <c r="AL141" i="49" s="1"/>
  <c r="AL140" i="49" s="1"/>
  <c r="AL139" i="49" s="1"/>
  <c r="AL138" i="49" s="1"/>
  <c r="AL137" i="49" s="1"/>
  <c r="AL136" i="49" s="1"/>
  <c r="AL135" i="49" s="1"/>
  <c r="AL134" i="49" s="1"/>
  <c r="AL133" i="49" s="1"/>
  <c r="AL132" i="49" s="1"/>
  <c r="AL131" i="49" s="1"/>
  <c r="AL130" i="49" s="1"/>
  <c r="AL129" i="49" s="1"/>
  <c r="AI161" i="49"/>
  <c r="AI160" i="49" s="1"/>
  <c r="AI159" i="49" s="1"/>
  <c r="AI158" i="49" s="1"/>
  <c r="AI157" i="49" s="1"/>
  <c r="AI156" i="49" s="1"/>
  <c r="AI155" i="49" s="1"/>
  <c r="AI154" i="49" s="1"/>
  <c r="AI153" i="49" s="1"/>
  <c r="AI152" i="49" s="1"/>
  <c r="AI151" i="49" s="1"/>
  <c r="AI150" i="49" s="1"/>
  <c r="AI149" i="49" s="1"/>
  <c r="AI148" i="49" s="1"/>
  <c r="AI147" i="49" s="1"/>
  <c r="AI146" i="49" s="1"/>
  <c r="AI145" i="49" s="1"/>
  <c r="AI144" i="49" s="1"/>
  <c r="AI143" i="49" s="1"/>
  <c r="AI142" i="49" s="1"/>
  <c r="AI141" i="49" s="1"/>
  <c r="AI140" i="49" s="1"/>
  <c r="AI139" i="49" s="1"/>
  <c r="AI138" i="49" s="1"/>
  <c r="AI137" i="49" s="1"/>
  <c r="AI136" i="49" s="1"/>
  <c r="AI135" i="49" s="1"/>
  <c r="AI134" i="49" s="1"/>
  <c r="AI133" i="49" s="1"/>
  <c r="AI132" i="49" s="1"/>
  <c r="AI131" i="49" s="1"/>
  <c r="AI130" i="49" s="1"/>
  <c r="AI129" i="49" s="1"/>
  <c r="AI128" i="49" s="1"/>
  <c r="AI127" i="49" s="1"/>
  <c r="AI126" i="49" s="1"/>
  <c r="AI125" i="49" s="1"/>
  <c r="AI124" i="49" s="1"/>
  <c r="AI123" i="49" s="1"/>
  <c r="AI122" i="49" s="1"/>
  <c r="AI121" i="49" s="1"/>
  <c r="AI120" i="49" s="1"/>
  <c r="AI119" i="49" s="1"/>
  <c r="AI118" i="49" s="1"/>
  <c r="AI117" i="49" s="1"/>
  <c r="AI116" i="49" s="1"/>
  <c r="B145" i="49"/>
  <c r="B146" i="49" s="1"/>
  <c r="B147" i="49" s="1"/>
  <c r="B148" i="49" s="1"/>
  <c r="B149" i="49" s="1"/>
  <c r="B150" i="49" s="1"/>
  <c r="B151" i="49" s="1"/>
  <c r="B152" i="49" s="1"/>
  <c r="B153" i="49" s="1"/>
  <c r="B154" i="49" s="1"/>
  <c r="B155" i="49" s="1"/>
  <c r="B156" i="49" s="1"/>
  <c r="B157" i="49" s="1"/>
  <c r="B158" i="49" s="1"/>
  <c r="B159" i="49" s="1"/>
  <c r="B160" i="49" s="1"/>
  <c r="B161" i="49" s="1"/>
  <c r="B162" i="49" s="1"/>
  <c r="B163" i="49" s="1"/>
  <c r="B164" i="49" s="1"/>
  <c r="B165" i="49" s="1"/>
  <c r="B166" i="49" s="1"/>
  <c r="B167" i="49" s="1"/>
  <c r="B168" i="49" s="1"/>
  <c r="B169" i="49" s="1"/>
  <c r="B170" i="49" s="1"/>
  <c r="B171" i="49" s="1"/>
  <c r="B172" i="49" s="1"/>
  <c r="B173" i="49" s="1"/>
  <c r="B174" i="49" s="1"/>
  <c r="B175" i="49" s="1"/>
  <c r="B176" i="49" s="1"/>
  <c r="B177" i="49" s="1"/>
  <c r="B178" i="49" s="1"/>
  <c r="B179" i="49" s="1"/>
  <c r="B180" i="49" s="1"/>
  <c r="B181" i="49" s="1"/>
  <c r="B182" i="49" s="1"/>
  <c r="B183" i="49" s="1"/>
  <c r="B184" i="49" s="1"/>
  <c r="B185" i="49" s="1"/>
  <c r="B186" i="49" s="1"/>
  <c r="B187" i="49" s="1"/>
  <c r="B188" i="49" s="1"/>
  <c r="B189" i="49" s="1"/>
  <c r="B190" i="49" s="1"/>
  <c r="B191" i="49" s="1"/>
  <c r="B192" i="49" s="1"/>
  <c r="B193" i="49" s="1"/>
  <c r="B194" i="49" s="1"/>
  <c r="B195" i="49" s="1"/>
  <c r="Z143" i="49"/>
  <c r="Z142" i="49" s="1"/>
  <c r="Z141" i="49" s="1"/>
  <c r="Z140" i="49" s="1"/>
  <c r="Z139" i="49" s="1"/>
  <c r="Z138" i="49" s="1"/>
  <c r="Z137" i="49" s="1"/>
  <c r="Z136" i="49" s="1"/>
  <c r="Z135" i="49" s="1"/>
  <c r="Z134" i="49" s="1"/>
  <c r="Z133" i="49" s="1"/>
  <c r="Z132" i="49" s="1"/>
  <c r="Z131" i="49" s="1"/>
  <c r="Z130" i="49" s="1"/>
  <c r="Z129" i="49" s="1"/>
  <c r="Z128" i="49" s="1"/>
  <c r="Z127" i="49" s="1"/>
  <c r="Z126" i="49" s="1"/>
  <c r="Z125" i="49" s="1"/>
  <c r="Z124" i="49" s="1"/>
  <c r="Z123" i="49" s="1"/>
  <c r="Z122" i="49" s="1"/>
  <c r="Z121" i="49" s="1"/>
  <c r="Z120" i="49" s="1"/>
  <c r="Z119" i="49" s="1"/>
  <c r="Z118" i="49" s="1"/>
  <c r="Z117" i="49" s="1"/>
  <c r="Z116" i="49" s="1"/>
  <c r="Z115" i="49" s="1"/>
  <c r="Z114" i="49" s="1"/>
  <c r="Z113" i="49" s="1"/>
  <c r="Z112" i="49" s="1"/>
  <c r="Z111" i="49" s="1"/>
  <c r="Z110" i="49" s="1"/>
  <c r="Z109" i="49" s="1"/>
  <c r="Z108" i="49" s="1"/>
  <c r="Z107" i="49" s="1"/>
  <c r="Z106" i="49" s="1"/>
  <c r="Z105" i="49" s="1"/>
  <c r="Z104" i="49" s="1"/>
  <c r="Z103" i="49" s="1"/>
  <c r="W134" i="49"/>
  <c r="W133" i="49" s="1"/>
  <c r="W132" i="49" s="1"/>
  <c r="W131" i="49" s="1"/>
  <c r="W130" i="49" s="1"/>
  <c r="W129" i="49" s="1"/>
  <c r="W128" i="49" s="1"/>
  <c r="W127" i="49" s="1"/>
  <c r="W126" i="49" s="1"/>
  <c r="W125" i="49" s="1"/>
  <c r="W124" i="49" s="1"/>
  <c r="W123" i="49" s="1"/>
  <c r="W122" i="49" s="1"/>
  <c r="W121" i="49" s="1"/>
  <c r="W120" i="49" s="1"/>
  <c r="W119" i="49" s="1"/>
  <c r="W118" i="49" s="1"/>
  <c r="W117" i="49" s="1"/>
  <c r="W116" i="49" s="1"/>
  <c r="W115" i="49" s="1"/>
  <c r="W114" i="49" s="1"/>
  <c r="W113" i="49" s="1"/>
  <c r="W112" i="49" s="1"/>
  <c r="W111" i="49" s="1"/>
  <c r="W110" i="49" s="1"/>
  <c r="W109" i="49" s="1"/>
  <c r="W108" i="49" s="1"/>
  <c r="W107" i="49" s="1"/>
  <c r="W106" i="49" s="1"/>
  <c r="W105" i="49" s="1"/>
  <c r="W104" i="49" s="1"/>
  <c r="W103" i="49" s="1"/>
  <c r="W102" i="49" s="1"/>
  <c r="W101" i="49" s="1"/>
  <c r="W100" i="49" s="1"/>
  <c r="W99" i="49" s="1"/>
  <c r="W98" i="49" s="1"/>
  <c r="W97" i="49" s="1"/>
  <c r="W96" i="49" s="1"/>
  <c r="W95" i="49" s="1"/>
  <c r="W94" i="49" s="1"/>
  <c r="W93" i="49" s="1"/>
  <c r="W92" i="49" s="1"/>
  <c r="T126" i="49"/>
  <c r="T125" i="49" s="1"/>
  <c r="T124" i="49" s="1"/>
  <c r="T123" i="49" s="1"/>
  <c r="T122" i="49" s="1"/>
  <c r="T121" i="49" s="1"/>
  <c r="T120" i="49" s="1"/>
  <c r="T119" i="49" s="1"/>
  <c r="T118" i="49" s="1"/>
  <c r="T117" i="49" s="1"/>
  <c r="T116" i="49" s="1"/>
  <c r="T115" i="49" s="1"/>
  <c r="T114" i="49" s="1"/>
  <c r="T113" i="49" s="1"/>
  <c r="T112" i="49" s="1"/>
  <c r="T111" i="49" s="1"/>
  <c r="T110" i="49" s="1"/>
  <c r="T109" i="49" s="1"/>
  <c r="T108" i="49" s="1"/>
  <c r="T107" i="49" s="1"/>
  <c r="T106" i="49" s="1"/>
  <c r="T105" i="49" s="1"/>
  <c r="T104" i="49" s="1"/>
  <c r="T103" i="49" s="1"/>
  <c r="T102" i="49" s="1"/>
  <c r="T101" i="49" s="1"/>
  <c r="T100" i="49" s="1"/>
  <c r="T99" i="49" s="1"/>
  <c r="T98" i="49" s="1"/>
  <c r="T97" i="49" s="1"/>
  <c r="T96" i="49" s="1"/>
  <c r="T95" i="49" s="1"/>
  <c r="T94" i="49" s="1"/>
  <c r="T93" i="49" s="1"/>
  <c r="T92" i="49" s="1"/>
  <c r="T91" i="49" s="1"/>
  <c r="T90" i="49" s="1"/>
  <c r="T89" i="49" s="1"/>
  <c r="T88" i="49" s="1"/>
  <c r="T87" i="49" s="1"/>
  <c r="T86" i="49" s="1"/>
  <c r="T85" i="49" s="1"/>
  <c r="Q117" i="49"/>
  <c r="Q116" i="49" s="1"/>
  <c r="Q115" i="49" s="1"/>
  <c r="Q114" i="49" s="1"/>
  <c r="Q113" i="49" s="1"/>
  <c r="Q112" i="49" s="1"/>
  <c r="Q111" i="49" s="1"/>
  <c r="Q110" i="49" s="1"/>
  <c r="Q109" i="49" s="1"/>
  <c r="Q108" i="49" s="1"/>
  <c r="Q107" i="49" s="1"/>
  <c r="Q106" i="49" s="1"/>
  <c r="Q105" i="49" s="1"/>
  <c r="Q104" i="49" s="1"/>
  <c r="Q103" i="49" s="1"/>
  <c r="Q102" i="49" s="1"/>
  <c r="Q101" i="49" s="1"/>
  <c r="Q100" i="49" s="1"/>
  <c r="Q99" i="49" s="1"/>
  <c r="Q98" i="49" s="1"/>
  <c r="Q97" i="49" s="1"/>
  <c r="Q96" i="49" s="1"/>
  <c r="Q95" i="49" s="1"/>
  <c r="Q94" i="49" s="1"/>
  <c r="Q93" i="49" s="1"/>
  <c r="Q92" i="49" s="1"/>
  <c r="Q91" i="49" s="1"/>
  <c r="Q90" i="49" s="1"/>
  <c r="Q89" i="49" s="1"/>
  <c r="Q88" i="49" s="1"/>
  <c r="Q87" i="49" s="1"/>
  <c r="Q86" i="49" s="1"/>
  <c r="Q85" i="49" s="1"/>
  <c r="Q84" i="49" s="1"/>
  <c r="Q83" i="49" s="1"/>
  <c r="Q82" i="49" s="1"/>
  <c r="Q81" i="49" s="1"/>
  <c r="Q80" i="49" s="1"/>
  <c r="Q79" i="49" s="1"/>
  <c r="N108" i="49"/>
  <c r="N107" i="49" s="1"/>
  <c r="N106" i="49" s="1"/>
  <c r="N105" i="49" s="1"/>
  <c r="N104" i="49" s="1"/>
  <c r="N103" i="49" s="1"/>
  <c r="N102" i="49" s="1"/>
  <c r="N101" i="49" s="1"/>
  <c r="N100" i="49" s="1"/>
  <c r="N99" i="49" s="1"/>
  <c r="N98" i="49" s="1"/>
  <c r="N97" i="49" s="1"/>
  <c r="N96" i="49" s="1"/>
  <c r="N95" i="49" s="1"/>
  <c r="N94" i="49" s="1"/>
  <c r="N93" i="49" s="1"/>
  <c r="N92" i="49" s="1"/>
  <c r="N91" i="49" s="1"/>
  <c r="N90" i="49" s="1"/>
  <c r="N89" i="49" s="1"/>
  <c r="N88" i="49" s="1"/>
  <c r="N87" i="49" s="1"/>
  <c r="N86" i="49" s="1"/>
  <c r="N85" i="49" s="1"/>
  <c r="N84" i="49" s="1"/>
  <c r="N83" i="49" s="1"/>
  <c r="N82" i="49" s="1"/>
  <c r="N81" i="49" s="1"/>
  <c r="N80" i="49" s="1"/>
  <c r="N79" i="49" s="1"/>
  <c r="N78" i="49" s="1"/>
  <c r="N77" i="49" s="1"/>
  <c r="N76" i="49" s="1"/>
  <c r="N75" i="49" s="1"/>
  <c r="N74" i="49" s="1"/>
  <c r="N73" i="49" s="1"/>
  <c r="N72" i="49" s="1"/>
  <c r="K100" i="49"/>
  <c r="K99" i="49"/>
  <c r="K98" i="49" s="1"/>
  <c r="K97" i="49" s="1"/>
  <c r="K96" i="49" s="1"/>
  <c r="K95" i="49" s="1"/>
  <c r="K94" i="49" s="1"/>
  <c r="K93" i="49" s="1"/>
  <c r="K92" i="49" s="1"/>
  <c r="K91" i="49" s="1"/>
  <c r="K90" i="49" s="1"/>
  <c r="K89" i="49" s="1"/>
  <c r="K88" i="49" s="1"/>
  <c r="K87" i="49" s="1"/>
  <c r="K86" i="49" s="1"/>
  <c r="K85" i="49" s="1"/>
  <c r="K84" i="49" s="1"/>
  <c r="K83" i="49" s="1"/>
  <c r="K82" i="49" s="1"/>
  <c r="K81" i="49" s="1"/>
  <c r="K80" i="49" s="1"/>
  <c r="K79" i="49" s="1"/>
  <c r="K78" i="49" s="1"/>
  <c r="K77" i="49" s="1"/>
  <c r="K76" i="49" s="1"/>
  <c r="K75" i="49" s="1"/>
  <c r="K74" i="49" s="1"/>
  <c r="K73" i="49" s="1"/>
  <c r="K72" i="49" s="1"/>
  <c r="K71" i="49" s="1"/>
  <c r="K70" i="49" s="1"/>
  <c r="K69" i="49" s="1"/>
  <c r="K68" i="49" s="1"/>
  <c r="K67" i="49" s="1"/>
  <c r="K66" i="49" s="1"/>
  <c r="K65" i="49" s="1"/>
  <c r="B93" i="49"/>
  <c r="B94" i="49" s="1"/>
  <c r="B95" i="49" s="1"/>
  <c r="B96" i="49" s="1"/>
  <c r="B97" i="49" s="1"/>
  <c r="B98" i="49" s="1"/>
  <c r="B99" i="49" s="1"/>
  <c r="B100" i="49" s="1"/>
  <c r="B101" i="49" s="1"/>
  <c r="B102" i="49" s="1"/>
  <c r="B103" i="49" s="1"/>
  <c r="B104" i="49" s="1"/>
  <c r="B105" i="49" s="1"/>
  <c r="B106" i="49" s="1"/>
  <c r="B107" i="49" s="1"/>
  <c r="B108" i="49" s="1"/>
  <c r="B109" i="49" s="1"/>
  <c r="B110" i="49" s="1"/>
  <c r="B111" i="49" s="1"/>
  <c r="B112" i="49" s="1"/>
  <c r="B113" i="49" s="1"/>
  <c r="B114" i="49" s="1"/>
  <c r="B115" i="49" s="1"/>
  <c r="B116" i="49" s="1"/>
  <c r="B117" i="49" s="1"/>
  <c r="B118" i="49" s="1"/>
  <c r="B119" i="49" s="1"/>
  <c r="B120" i="49" s="1"/>
  <c r="B121" i="49" s="1"/>
  <c r="B122" i="49" s="1"/>
  <c r="B123" i="49" s="1"/>
  <c r="B124" i="49" s="1"/>
  <c r="B125" i="49" s="1"/>
  <c r="B126" i="49" s="1"/>
  <c r="B127" i="49" s="1"/>
  <c r="B128" i="49" s="1"/>
  <c r="B129" i="49" s="1"/>
  <c r="B130" i="49" s="1"/>
  <c r="B131" i="49" s="1"/>
  <c r="B132" i="49" s="1"/>
  <c r="B133" i="49" s="1"/>
  <c r="B134" i="49" s="1"/>
  <c r="B135" i="49" s="1"/>
  <c r="B136" i="49" s="1"/>
  <c r="B137" i="49" s="1"/>
  <c r="B138" i="49" s="1"/>
  <c r="B139" i="49" s="1"/>
  <c r="B140" i="49" s="1"/>
  <c r="B141" i="49" s="1"/>
  <c r="B142" i="49" s="1"/>
  <c r="B143" i="49" s="1"/>
  <c r="H90" i="49"/>
  <c r="H89" i="49" s="1"/>
  <c r="H88" i="49" s="1"/>
  <c r="H87" i="49" s="1"/>
  <c r="H86" i="49" s="1"/>
  <c r="H85" i="49" s="1"/>
  <c r="H84" i="49" s="1"/>
  <c r="H83" i="49" s="1"/>
  <c r="H82" i="49" s="1"/>
  <c r="H81" i="49" s="1"/>
  <c r="H80" i="49" s="1"/>
  <c r="H79" i="49" s="1"/>
  <c r="H78" i="49" s="1"/>
  <c r="H77" i="49" s="1"/>
  <c r="H76" i="49" s="1"/>
  <c r="H75" i="49" s="1"/>
  <c r="H74" i="49" s="1"/>
  <c r="H73" i="49" s="1"/>
  <c r="H72" i="49" s="1"/>
  <c r="H71" i="49" s="1"/>
  <c r="H70" i="49" s="1"/>
  <c r="H69" i="49" s="1"/>
  <c r="H68" i="49" s="1"/>
  <c r="H67" i="49" s="1"/>
  <c r="H66" i="49" s="1"/>
  <c r="H65" i="49" s="1"/>
  <c r="H64" i="49" s="1"/>
  <c r="H63" i="49" s="1"/>
  <c r="H62" i="49" s="1"/>
  <c r="H61" i="49" s="1"/>
  <c r="H60" i="49" s="1"/>
  <c r="H59" i="49" s="1"/>
  <c r="H58" i="49" s="1"/>
  <c r="H57" i="49" s="1"/>
  <c r="E82" i="49"/>
  <c r="E81" i="49" s="1"/>
  <c r="E80" i="49" s="1"/>
  <c r="E79" i="49" s="1"/>
  <c r="E78" i="49" s="1"/>
  <c r="E77" i="49" s="1"/>
  <c r="E76" i="49" s="1"/>
  <c r="E75" i="49" s="1"/>
  <c r="E74" i="49" s="1"/>
  <c r="E73" i="49" s="1"/>
  <c r="E72" i="49" s="1"/>
  <c r="E71" i="49" s="1"/>
  <c r="E70" i="49" s="1"/>
  <c r="E69" i="49" s="1"/>
  <c r="E68" i="49" s="1"/>
  <c r="E67" i="49" s="1"/>
  <c r="E66" i="49" s="1"/>
  <c r="E65" i="49" s="1"/>
  <c r="E64" i="49" s="1"/>
  <c r="E63" i="49" s="1"/>
  <c r="E62" i="49" s="1"/>
  <c r="E61" i="49" s="1"/>
  <c r="E60" i="49" s="1"/>
  <c r="E59" i="49" s="1"/>
  <c r="E58" i="49" s="1"/>
  <c r="E57" i="49" s="1"/>
  <c r="E56" i="49" s="1"/>
  <c r="E55" i="49" s="1"/>
  <c r="E54" i="49" s="1"/>
  <c r="E53" i="49" s="1"/>
  <c r="E52" i="49" s="1"/>
  <c r="E51" i="49" s="1"/>
  <c r="E50" i="49" s="1"/>
  <c r="E49" i="49" s="1"/>
  <c r="E48" i="49" s="1"/>
  <c r="E47" i="49" s="1"/>
  <c r="E46" i="49" s="1"/>
  <c r="E45" i="49" s="1"/>
  <c r="E44" i="49" s="1"/>
  <c r="E43" i="49" s="1"/>
  <c r="E42" i="49" s="1"/>
  <c r="E41" i="49" s="1"/>
  <c r="B41" i="49"/>
  <c r="B42" i="49" s="1"/>
  <c r="B43" i="49" s="1"/>
  <c r="B44" i="49" s="1"/>
  <c r="B45" i="49" s="1"/>
  <c r="B46" i="49" s="1"/>
  <c r="B47" i="49" s="1"/>
  <c r="B48" i="49" s="1"/>
  <c r="B49" i="49" s="1"/>
  <c r="B50" i="49" s="1"/>
  <c r="B51" i="49" s="1"/>
  <c r="B52" i="49" s="1"/>
  <c r="B53" i="49" s="1"/>
  <c r="B54" i="49" s="1"/>
  <c r="B55" i="49" s="1"/>
  <c r="B56" i="49" s="1"/>
  <c r="B57" i="49" s="1"/>
  <c r="B58" i="49" s="1"/>
  <c r="B59" i="49" s="1"/>
  <c r="B60" i="49" s="1"/>
  <c r="B61" i="49" s="1"/>
  <c r="B62" i="49" s="1"/>
  <c r="B63" i="49" s="1"/>
  <c r="B64" i="49" s="1"/>
  <c r="B65" i="49" s="1"/>
  <c r="B66" i="49" s="1"/>
  <c r="B67" i="49" s="1"/>
  <c r="B68" i="49" s="1"/>
  <c r="B69" i="49" s="1"/>
  <c r="B70" i="49" s="1"/>
  <c r="B71" i="49" s="1"/>
  <c r="B72" i="49" s="1"/>
  <c r="B73" i="49" s="1"/>
  <c r="B74" i="49" s="1"/>
  <c r="B75" i="49" s="1"/>
  <c r="B76" i="49" s="1"/>
  <c r="B77" i="49" s="1"/>
  <c r="B78" i="49" s="1"/>
  <c r="B79" i="49" s="1"/>
  <c r="B80" i="49" s="1"/>
  <c r="B81" i="49" s="1"/>
  <c r="B82" i="49" s="1"/>
  <c r="B83" i="49" s="1"/>
  <c r="B84" i="49" s="1"/>
  <c r="B85" i="49" s="1"/>
  <c r="B86" i="49" s="1"/>
  <c r="B87" i="49" s="1"/>
  <c r="B88" i="49" s="1"/>
  <c r="B89" i="49" s="1"/>
  <c r="B90" i="49" s="1"/>
  <c r="B91" i="49" s="1"/>
  <c r="C10" i="49"/>
  <c r="C11" i="49" s="1"/>
  <c r="C12" i="49" s="1"/>
  <c r="C13" i="49" s="1"/>
  <c r="C14" i="49" s="1"/>
  <c r="C15" i="49" s="1"/>
  <c r="C16" i="49" s="1"/>
  <c r="C17" i="49" s="1"/>
  <c r="C18" i="49" s="1"/>
  <c r="C19" i="49" s="1"/>
  <c r="C20" i="49" s="1"/>
  <c r="C21" i="49" s="1"/>
  <c r="C22" i="49" s="1"/>
  <c r="C23" i="49" s="1"/>
  <c r="C24" i="49" s="1"/>
  <c r="C25" i="49" s="1"/>
  <c r="C26" i="49" s="1"/>
  <c r="C27" i="49" s="1"/>
  <c r="C28" i="49" s="1"/>
  <c r="C29" i="49" s="1"/>
  <c r="C30" i="49" s="1"/>
  <c r="C31" i="49" s="1"/>
  <c r="C32" i="49" s="1"/>
  <c r="C33" i="49" s="1"/>
  <c r="C34" i="49" s="1"/>
  <c r="C35" i="49" s="1"/>
  <c r="C36" i="49" s="1"/>
  <c r="C37" i="49" s="1"/>
  <c r="C38" i="49" s="1"/>
  <c r="C39" i="49" s="1"/>
  <c r="C40" i="49" s="1"/>
  <c r="C41" i="49" s="1"/>
  <c r="C42" i="49" s="1"/>
  <c r="C43" i="49" s="1"/>
  <c r="C44" i="49" s="1"/>
  <c r="C45" i="49" s="1"/>
  <c r="C46" i="49" s="1"/>
  <c r="C47" i="49" s="1"/>
  <c r="C48" i="49" s="1"/>
  <c r="C49" i="49" s="1"/>
  <c r="C50" i="49" s="1"/>
  <c r="C51" i="49" s="1"/>
  <c r="C52" i="49" s="1"/>
  <c r="C53" i="49" s="1"/>
  <c r="C54" i="49" s="1"/>
  <c r="C55" i="49" s="1"/>
  <c r="C56" i="49" s="1"/>
  <c r="C57" i="49" s="1"/>
  <c r="C58" i="49" s="1"/>
  <c r="C59" i="49" s="1"/>
  <c r="C60" i="49" s="1"/>
  <c r="C61" i="49" s="1"/>
  <c r="C62" i="49" s="1"/>
  <c r="C63" i="49" s="1"/>
  <c r="C64" i="49" s="1"/>
  <c r="C65" i="49" s="1"/>
  <c r="C66" i="49" s="1"/>
  <c r="C67" i="49" s="1"/>
  <c r="C68" i="49" s="1"/>
  <c r="C69" i="49" s="1"/>
  <c r="C70" i="49" s="1"/>
  <c r="C71" i="49" s="1"/>
  <c r="C72" i="49" s="1"/>
  <c r="C73" i="49" s="1"/>
  <c r="C74" i="49" s="1"/>
  <c r="C75" i="49" s="1"/>
  <c r="C76" i="49" s="1"/>
  <c r="C77" i="49" s="1"/>
  <c r="C78" i="49" s="1"/>
  <c r="C79" i="49" s="1"/>
  <c r="C80" i="49" s="1"/>
  <c r="C81" i="49" s="1"/>
  <c r="C82" i="49" s="1"/>
  <c r="C83" i="49" s="1"/>
  <c r="C84" i="49" s="1"/>
  <c r="C85" i="49" s="1"/>
  <c r="C86" i="49" s="1"/>
  <c r="C87" i="49" s="1"/>
  <c r="C88" i="49" s="1"/>
  <c r="C89" i="49" s="1"/>
  <c r="C90" i="49" s="1"/>
  <c r="C91" i="49" s="1"/>
  <c r="C92" i="49" s="1"/>
  <c r="C93" i="49" s="1"/>
  <c r="C94" i="49" s="1"/>
  <c r="C95" i="49" s="1"/>
  <c r="C96" i="49" s="1"/>
  <c r="C97" i="49" s="1"/>
  <c r="C98" i="49" s="1"/>
  <c r="C99" i="49" s="1"/>
  <c r="C100" i="49" s="1"/>
  <c r="C101" i="49" s="1"/>
  <c r="C102" i="49" s="1"/>
  <c r="C103" i="49" s="1"/>
  <c r="C104" i="49" s="1"/>
  <c r="C105" i="49" s="1"/>
  <c r="C106" i="49" s="1"/>
  <c r="C107" i="49" s="1"/>
  <c r="C108" i="49" s="1"/>
  <c r="C109" i="49" s="1"/>
  <c r="C110" i="49" s="1"/>
  <c r="C111" i="49" s="1"/>
  <c r="C112" i="49" s="1"/>
  <c r="C113" i="49" s="1"/>
  <c r="C114" i="49" s="1"/>
  <c r="C115" i="49" s="1"/>
  <c r="C116" i="49" s="1"/>
  <c r="C117" i="49" s="1"/>
  <c r="C118" i="49" s="1"/>
  <c r="C119" i="49" s="1"/>
  <c r="C120" i="49" s="1"/>
  <c r="C121" i="49" s="1"/>
  <c r="C122" i="49" s="1"/>
  <c r="C123" i="49" s="1"/>
  <c r="C124" i="49" s="1"/>
  <c r="C125" i="49" s="1"/>
  <c r="C126" i="49" s="1"/>
  <c r="C127" i="49" s="1"/>
  <c r="C128" i="49" s="1"/>
  <c r="C129" i="49" s="1"/>
  <c r="C130" i="49" s="1"/>
  <c r="C131" i="49" s="1"/>
  <c r="C132" i="49" s="1"/>
  <c r="C133" i="49" s="1"/>
  <c r="C134" i="49" s="1"/>
  <c r="C135" i="49" s="1"/>
  <c r="C136" i="49" s="1"/>
  <c r="C137" i="49" s="1"/>
  <c r="C138" i="49" s="1"/>
  <c r="C139" i="49" s="1"/>
  <c r="C140" i="49" s="1"/>
  <c r="C141" i="49" s="1"/>
  <c r="C142" i="49" s="1"/>
  <c r="C143" i="49" s="1"/>
  <c r="C144" i="49" s="1"/>
  <c r="C145" i="49" s="1"/>
  <c r="C146" i="49" s="1"/>
  <c r="C147" i="49" s="1"/>
  <c r="C148" i="49" s="1"/>
  <c r="C149" i="49" s="1"/>
  <c r="C150" i="49" s="1"/>
  <c r="C151" i="49" s="1"/>
  <c r="C152" i="49" s="1"/>
  <c r="C153" i="49" s="1"/>
  <c r="C154" i="49" s="1"/>
  <c r="C155" i="49" s="1"/>
  <c r="C156" i="49" s="1"/>
  <c r="C157" i="49" s="1"/>
  <c r="C158" i="49" s="1"/>
  <c r="C159" i="49" s="1"/>
  <c r="C160" i="49" s="1"/>
  <c r="C161" i="49" s="1"/>
  <c r="C162" i="49" s="1"/>
  <c r="C163" i="49" s="1"/>
  <c r="C164" i="49" s="1"/>
  <c r="C165" i="49" s="1"/>
  <c r="C166" i="49" s="1"/>
  <c r="C167" i="49" s="1"/>
  <c r="C168" i="49" s="1"/>
  <c r="C169" i="49" s="1"/>
  <c r="C170" i="49" s="1"/>
  <c r="C171" i="49" s="1"/>
  <c r="C172" i="49" s="1"/>
  <c r="C173" i="49" s="1"/>
  <c r="C174" i="49" s="1"/>
  <c r="C175" i="49" s="1"/>
  <c r="C176" i="49" s="1"/>
  <c r="C177" i="49" s="1"/>
  <c r="C178" i="49" s="1"/>
  <c r="C179" i="49" s="1"/>
  <c r="C180" i="49" s="1"/>
  <c r="C181" i="49" s="1"/>
  <c r="C182" i="49" s="1"/>
  <c r="C183" i="49" s="1"/>
  <c r="C184" i="49" s="1"/>
  <c r="C185" i="49" s="1"/>
  <c r="C186" i="49" s="1"/>
  <c r="C187" i="49" s="1"/>
  <c r="C188" i="49" s="1"/>
  <c r="C189" i="49" s="1"/>
  <c r="C190" i="49" s="1"/>
  <c r="C191" i="49" s="1"/>
  <c r="C192" i="49" s="1"/>
  <c r="C193" i="49" s="1"/>
  <c r="C194" i="49" s="1"/>
  <c r="C195" i="49" s="1"/>
  <c r="C196" i="49" s="1"/>
  <c r="C197" i="49" s="1"/>
  <c r="C198" i="49" s="1"/>
  <c r="C199" i="49" s="1"/>
  <c r="C200" i="49" s="1"/>
  <c r="C201" i="49" s="1"/>
  <c r="C202" i="49" s="1"/>
  <c r="C203" i="49" s="1"/>
  <c r="C204" i="49" s="1"/>
  <c r="C205" i="49" s="1"/>
  <c r="C206" i="49" s="1"/>
  <c r="C207" i="49" s="1"/>
  <c r="C208" i="49" s="1"/>
  <c r="C209" i="49" s="1"/>
  <c r="C210" i="49" s="1"/>
  <c r="C211" i="49" s="1"/>
  <c r="C212" i="49" s="1"/>
  <c r="C213" i="49" s="1"/>
  <c r="C214" i="49" s="1"/>
  <c r="C215" i="49" s="1"/>
  <c r="C216" i="49" s="1"/>
  <c r="C217" i="49" s="1"/>
  <c r="C218" i="49" s="1"/>
  <c r="C219" i="49" s="1"/>
  <c r="C220" i="49" s="1"/>
  <c r="C221" i="49" s="1"/>
  <c r="C222" i="49" s="1"/>
  <c r="C223" i="49" s="1"/>
  <c r="C224" i="49" s="1"/>
  <c r="C225" i="49" s="1"/>
  <c r="C226" i="49" s="1"/>
  <c r="C227" i="49" s="1"/>
  <c r="C228" i="49" s="1"/>
  <c r="C229" i="49" s="1"/>
  <c r="C230" i="49" s="1"/>
  <c r="C231" i="49" s="1"/>
  <c r="C232" i="49" s="1"/>
  <c r="C233" i="49" s="1"/>
  <c r="C234" i="49" s="1"/>
  <c r="C235" i="49" s="1"/>
  <c r="C236" i="49" s="1"/>
  <c r="C237" i="49" s="1"/>
  <c r="C238" i="49" s="1"/>
  <c r="C239" i="49" s="1"/>
  <c r="C240" i="49" s="1"/>
  <c r="C241" i="49" s="1"/>
  <c r="C242" i="49" s="1"/>
  <c r="C243" i="49" s="1"/>
  <c r="B10" i="49"/>
  <c r="B11" i="49" s="1"/>
  <c r="B12" i="49" s="1"/>
  <c r="B13" i="49" s="1"/>
  <c r="B14" i="49" s="1"/>
  <c r="B15" i="49" s="1"/>
  <c r="B16" i="49" s="1"/>
  <c r="B17" i="49" s="1"/>
  <c r="B18" i="49" s="1"/>
  <c r="B19" i="49" s="1"/>
  <c r="B20" i="49" s="1"/>
  <c r="B21" i="49" s="1"/>
  <c r="B22" i="49" s="1"/>
  <c r="B23" i="49" s="1"/>
  <c r="B24" i="49" s="1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B37" i="49" s="1"/>
  <c r="B38" i="49" s="1"/>
  <c r="B39" i="49" s="1"/>
  <c r="B197" i="44"/>
  <c r="B198" i="44"/>
  <c r="B199" i="44"/>
  <c r="B200" i="44" s="1"/>
  <c r="B201" i="44" s="1"/>
  <c r="B202" i="44" s="1"/>
  <c r="B203" i="44" s="1"/>
  <c r="B204" i="44" s="1"/>
  <c r="B205" i="44" s="1"/>
  <c r="AR186" i="44"/>
  <c r="AR185" i="44"/>
  <c r="AR184" i="44"/>
  <c r="AR183" i="44" s="1"/>
  <c r="AR182" i="44" s="1"/>
  <c r="AR181" i="44"/>
  <c r="AR180" i="44"/>
  <c r="AR179" i="44" s="1"/>
  <c r="AR178" i="44" s="1"/>
  <c r="AR177" i="44" s="1"/>
  <c r="AR176" i="44" s="1"/>
  <c r="AR175" i="44" s="1"/>
  <c r="AR174" i="44" s="1"/>
  <c r="AR173" i="44" s="1"/>
  <c r="AR172" i="44" s="1"/>
  <c r="AR171" i="44" s="1"/>
  <c r="AR170" i="44" s="1"/>
  <c r="AR169" i="44" s="1"/>
  <c r="AR168" i="44" s="1"/>
  <c r="AR167" i="44" s="1"/>
  <c r="AR166" i="44" s="1"/>
  <c r="AR165" i="44" s="1"/>
  <c r="AR164" i="44" s="1"/>
  <c r="AR163" i="44" s="1"/>
  <c r="AR162" i="44" s="1"/>
  <c r="AR161" i="44" s="1"/>
  <c r="AR160" i="44" s="1"/>
  <c r="AR159" i="44" s="1"/>
  <c r="AR158" i="44" s="1"/>
  <c r="AR157" i="44" s="1"/>
  <c r="AR156" i="44" s="1"/>
  <c r="AR155" i="44" s="1"/>
  <c r="AR154" i="44" s="1"/>
  <c r="AR153" i="44" s="1"/>
  <c r="AR152" i="44" s="1"/>
  <c r="AR151" i="44" s="1"/>
  <c r="AO178" i="44"/>
  <c r="AO177" i="44"/>
  <c r="AO176" i="44" s="1"/>
  <c r="AO175" i="44" s="1"/>
  <c r="AO174" i="44" s="1"/>
  <c r="AO173" i="44" s="1"/>
  <c r="AO172" i="44" s="1"/>
  <c r="AO171" i="44" s="1"/>
  <c r="AO170" i="44" s="1"/>
  <c r="AO169" i="44"/>
  <c r="AO168" i="44" s="1"/>
  <c r="AO167" i="44" s="1"/>
  <c r="AO166" i="44" s="1"/>
  <c r="AO165" i="44" s="1"/>
  <c r="AO164" i="44" s="1"/>
  <c r="AO163" i="44" s="1"/>
  <c r="AO162" i="44" s="1"/>
  <c r="AO161" i="44" s="1"/>
  <c r="AO160" i="44" s="1"/>
  <c r="AO159" i="44" s="1"/>
  <c r="AO158" i="44" s="1"/>
  <c r="AO157" i="44" s="1"/>
  <c r="AO156" i="44" s="1"/>
  <c r="AO155" i="44" s="1"/>
  <c r="AO154" i="44" s="1"/>
  <c r="AO153" i="44" s="1"/>
  <c r="AO152" i="44" s="1"/>
  <c r="AO151" i="44" s="1"/>
  <c r="AO150" i="44" s="1"/>
  <c r="AO149" i="44" s="1"/>
  <c r="AO148" i="44" s="1"/>
  <c r="AO147" i="44" s="1"/>
  <c r="AO146" i="44" s="1"/>
  <c r="AO145" i="44" s="1"/>
  <c r="AO144" i="44" s="1"/>
  <c r="AO143" i="44" s="1"/>
  <c r="AL169" i="44"/>
  <c r="AL168" i="44"/>
  <c r="AL167" i="44"/>
  <c r="AL166" i="44" s="1"/>
  <c r="AL165" i="44" s="1"/>
  <c r="AL164" i="44" s="1"/>
  <c r="AL163" i="44" s="1"/>
  <c r="AL162" i="44" s="1"/>
  <c r="AL161" i="44" s="1"/>
  <c r="AL160" i="44" s="1"/>
  <c r="AL159" i="44" s="1"/>
  <c r="AL158" i="44" s="1"/>
  <c r="AL157" i="44" s="1"/>
  <c r="AL156" i="44" s="1"/>
  <c r="AL155" i="44" s="1"/>
  <c r="AL154" i="44" s="1"/>
  <c r="AL153" i="44" s="1"/>
  <c r="AL152" i="44" s="1"/>
  <c r="AL151" i="44" s="1"/>
  <c r="AL150" i="44" s="1"/>
  <c r="AL149" i="44" s="1"/>
  <c r="AL148" i="44" s="1"/>
  <c r="AL147" i="44" s="1"/>
  <c r="AL146" i="44" s="1"/>
  <c r="AL145" i="44" s="1"/>
  <c r="AL144" i="44" s="1"/>
  <c r="AL143" i="44" s="1"/>
  <c r="AL142" i="44" s="1"/>
  <c r="AL141" i="44" s="1"/>
  <c r="AL140" i="44" s="1"/>
  <c r="AL139" i="44" s="1"/>
  <c r="AL138" i="44" s="1"/>
  <c r="AL137" i="44" s="1"/>
  <c r="AL136" i="44" s="1"/>
  <c r="AL135" i="44" s="1"/>
  <c r="AL134" i="44" s="1"/>
  <c r="AL133" i="44" s="1"/>
  <c r="AL132" i="44" s="1"/>
  <c r="AL131" i="44" s="1"/>
  <c r="AL130" i="44" s="1"/>
  <c r="AL129" i="44" s="1"/>
  <c r="AL128" i="44" s="1"/>
  <c r="AL127" i="44" s="1"/>
  <c r="AL126" i="44" s="1"/>
  <c r="AI164" i="44"/>
  <c r="AI163" i="44"/>
  <c r="AI162" i="44"/>
  <c r="AI161" i="44"/>
  <c r="AI160" i="44" s="1"/>
  <c r="AI159" i="44" s="1"/>
  <c r="AI158" i="44" s="1"/>
  <c r="AI157" i="44" s="1"/>
  <c r="AI156" i="44" s="1"/>
  <c r="AI155" i="44" s="1"/>
  <c r="AI154" i="44" s="1"/>
  <c r="AI153" i="44"/>
  <c r="AI152" i="44" s="1"/>
  <c r="AI151" i="44" s="1"/>
  <c r="AI150" i="44" s="1"/>
  <c r="AI149" i="44" s="1"/>
  <c r="AI148" i="44" s="1"/>
  <c r="AI147" i="44" s="1"/>
  <c r="AI146" i="44" s="1"/>
  <c r="AI145" i="44" s="1"/>
  <c r="AI144" i="44" s="1"/>
  <c r="AI143" i="44" s="1"/>
  <c r="AI142" i="44" s="1"/>
  <c r="AI141" i="44" s="1"/>
  <c r="AI140" i="44" s="1"/>
  <c r="AI139" i="44" s="1"/>
  <c r="AI138" i="44" s="1"/>
  <c r="AI137" i="44" s="1"/>
  <c r="AI136" i="44" s="1"/>
  <c r="AI135" i="44" s="1"/>
  <c r="AF161" i="44"/>
  <c r="AF160" i="44"/>
  <c r="AF159" i="44" s="1"/>
  <c r="AF158" i="44" s="1"/>
  <c r="AF157" i="44"/>
  <c r="AF156" i="44"/>
  <c r="AF155" i="44" s="1"/>
  <c r="AF154" i="44" s="1"/>
  <c r="AF153" i="44" s="1"/>
  <c r="AF152" i="44" s="1"/>
  <c r="AF151" i="44" s="1"/>
  <c r="AF150" i="44" s="1"/>
  <c r="AF149" i="44" s="1"/>
  <c r="AF148" i="44" s="1"/>
  <c r="AF147" i="44" s="1"/>
  <c r="AF146" i="44" s="1"/>
  <c r="AF145" i="44" s="1"/>
  <c r="AF144" i="44" s="1"/>
  <c r="AF143" i="44" s="1"/>
  <c r="AF142" i="44" s="1"/>
  <c r="AF141" i="44" s="1"/>
  <c r="AF140" i="44" s="1"/>
  <c r="AF139" i="44" s="1"/>
  <c r="AF138" i="44" s="1"/>
  <c r="AF137" i="44" s="1"/>
  <c r="AF136" i="44" s="1"/>
  <c r="AF135" i="44" s="1"/>
  <c r="AF134" i="44" s="1"/>
  <c r="AF133" i="44" s="1"/>
  <c r="AF132" i="44" s="1"/>
  <c r="AF131" i="44" s="1"/>
  <c r="AF130" i="44" s="1"/>
  <c r="AF129" i="44" s="1"/>
  <c r="AF128" i="44" s="1"/>
  <c r="AF127" i="44" s="1"/>
  <c r="AF126" i="44" s="1"/>
  <c r="AF125" i="44" s="1"/>
  <c r="AF124" i="44" s="1"/>
  <c r="AF123" i="44" s="1"/>
  <c r="AF122" i="44" s="1"/>
  <c r="AF121" i="44" s="1"/>
  <c r="AF120" i="44" s="1"/>
  <c r="AF119" i="44" s="1"/>
  <c r="AF118" i="44" s="1"/>
  <c r="AC152" i="44"/>
  <c r="AC151" i="44"/>
  <c r="AC150" i="44" s="1"/>
  <c r="AC149" i="44" s="1"/>
  <c r="AC148" i="44" s="1"/>
  <c r="AC147" i="44" s="1"/>
  <c r="AC146" i="44" s="1"/>
  <c r="AC145" i="44" s="1"/>
  <c r="AC144" i="44" s="1"/>
  <c r="AC143" i="44" s="1"/>
  <c r="AC142" i="44" s="1"/>
  <c r="AC141" i="44" s="1"/>
  <c r="AC140" i="44" s="1"/>
  <c r="AC139" i="44" s="1"/>
  <c r="AC138" i="44" s="1"/>
  <c r="AC137" i="44" s="1"/>
  <c r="AC136" i="44" s="1"/>
  <c r="AC135" i="44" s="1"/>
  <c r="AC134" i="44" s="1"/>
  <c r="AC133" i="44" s="1"/>
  <c r="AC132" i="44" s="1"/>
  <c r="AC131" i="44" s="1"/>
  <c r="AC130" i="44" s="1"/>
  <c r="AC129" i="44" s="1"/>
  <c r="AC128" i="44" s="1"/>
  <c r="AC127" i="44" s="1"/>
  <c r="AC126" i="44" s="1"/>
  <c r="AC125" i="44" s="1"/>
  <c r="AC124" i="44" s="1"/>
  <c r="AC123" i="44" s="1"/>
  <c r="AC122" i="44" s="1"/>
  <c r="AC121" i="44" s="1"/>
  <c r="AC120" i="44" s="1"/>
  <c r="AC119" i="44" s="1"/>
  <c r="AC118" i="44" s="1"/>
  <c r="AC117" i="44" s="1"/>
  <c r="AC116" i="44" s="1"/>
  <c r="AC115" i="44" s="1"/>
  <c r="AC114" i="44" s="1"/>
  <c r="AC113" i="44" s="1"/>
  <c r="AC112" i="44" s="1"/>
  <c r="B145" i="44"/>
  <c r="B146" i="44"/>
  <c r="B147" i="44" s="1"/>
  <c r="B148" i="44" s="1"/>
  <c r="B149" i="44" s="1"/>
  <c r="B150" i="44" s="1"/>
  <c r="B151" i="44" s="1"/>
  <c r="B152" i="44" s="1"/>
  <c r="B153" i="44" s="1"/>
  <c r="B154" i="44" s="1"/>
  <c r="B155" i="44" s="1"/>
  <c r="B156" i="44" s="1"/>
  <c r="B157" i="44" s="1"/>
  <c r="B158" i="44" s="1"/>
  <c r="B159" i="44" s="1"/>
  <c r="B160" i="44" s="1"/>
  <c r="B161" i="44" s="1"/>
  <c r="B162" i="44" s="1"/>
  <c r="B163" i="44" s="1"/>
  <c r="B164" i="44" s="1"/>
  <c r="B165" i="44" s="1"/>
  <c r="B166" i="44" s="1"/>
  <c r="B167" i="44" s="1"/>
  <c r="B168" i="44" s="1"/>
  <c r="B169" i="44" s="1"/>
  <c r="B170" i="44" s="1"/>
  <c r="B171" i="44" s="1"/>
  <c r="B172" i="44" s="1"/>
  <c r="B173" i="44" s="1"/>
  <c r="B174" i="44" s="1"/>
  <c r="B175" i="44" s="1"/>
  <c r="B176" i="44" s="1"/>
  <c r="B177" i="44" s="1"/>
  <c r="B178" i="44" s="1"/>
  <c r="B179" i="44" s="1"/>
  <c r="B180" i="44" s="1"/>
  <c r="B181" i="44" s="1"/>
  <c r="B182" i="44" s="1"/>
  <c r="B183" i="44" s="1"/>
  <c r="B184" i="44" s="1"/>
  <c r="B185" i="44" s="1"/>
  <c r="B186" i="44" s="1"/>
  <c r="B187" i="44" s="1"/>
  <c r="B188" i="44" s="1"/>
  <c r="B189" i="44" s="1"/>
  <c r="B190" i="44" s="1"/>
  <c r="B191" i="44" s="1"/>
  <c r="B192" i="44" s="1"/>
  <c r="B193" i="44" s="1"/>
  <c r="B194" i="44" s="1"/>
  <c r="B195" i="44" s="1"/>
  <c r="Z143" i="44"/>
  <c r="Z142" i="44" s="1"/>
  <c r="Z141" i="44" s="1"/>
  <c r="Z140" i="44"/>
  <c r="Z139" i="44"/>
  <c r="Z138" i="44" s="1"/>
  <c r="Z137" i="44" s="1"/>
  <c r="Z136" i="44" s="1"/>
  <c r="Z135" i="44" s="1"/>
  <c r="Z134" i="44" s="1"/>
  <c r="Z133" i="44" s="1"/>
  <c r="Z132" i="44" s="1"/>
  <c r="Z131" i="44"/>
  <c r="Z130" i="44" s="1"/>
  <c r="Z129" i="44" s="1"/>
  <c r="Z128" i="44" s="1"/>
  <c r="Z127" i="44" s="1"/>
  <c r="Z126" i="44" s="1"/>
  <c r="Z125" i="44" s="1"/>
  <c r="Z124" i="44" s="1"/>
  <c r="Z123" i="44" s="1"/>
  <c r="Z122" i="44" s="1"/>
  <c r="Z121" i="44" s="1"/>
  <c r="Z120" i="44" s="1"/>
  <c r="Z119" i="44" s="1"/>
  <c r="Z118" i="44" s="1"/>
  <c r="Z117" i="44" s="1"/>
  <c r="Z116" i="44" s="1"/>
  <c r="Z115" i="44" s="1"/>
  <c r="Z114" i="44" s="1"/>
  <c r="Z113" i="44" s="1"/>
  <c r="Z112" i="44" s="1"/>
  <c r="Z111" i="44" s="1"/>
  <c r="Z110" i="44" s="1"/>
  <c r="Z109" i="44" s="1"/>
  <c r="Z108" i="44" s="1"/>
  <c r="Z107" i="44" s="1"/>
  <c r="Z106" i="44" s="1"/>
  <c r="Z105" i="44" s="1"/>
  <c r="Z104" i="44" s="1"/>
  <c r="Z103" i="44" s="1"/>
  <c r="W134" i="44"/>
  <c r="W133" i="44"/>
  <c r="W132" i="44"/>
  <c r="W131" i="44" s="1"/>
  <c r="W130" i="44" s="1"/>
  <c r="W129" i="44"/>
  <c r="W128" i="44" s="1"/>
  <c r="W127" i="44" s="1"/>
  <c r="W126" i="44" s="1"/>
  <c r="W125" i="44" s="1"/>
  <c r="W124" i="44" s="1"/>
  <c r="W123" i="44" s="1"/>
  <c r="W122" i="44" s="1"/>
  <c r="W121" i="44"/>
  <c r="W120" i="44" s="1"/>
  <c r="W119" i="44" s="1"/>
  <c r="W118" i="44" s="1"/>
  <c r="W117" i="44" s="1"/>
  <c r="W116" i="44" s="1"/>
  <c r="W115" i="44" s="1"/>
  <c r="W114" i="44" s="1"/>
  <c r="W113" i="44" s="1"/>
  <c r="W112" i="44" s="1"/>
  <c r="W111" i="44" s="1"/>
  <c r="W110" i="44" s="1"/>
  <c r="W109" i="44" s="1"/>
  <c r="W108" i="44" s="1"/>
  <c r="W107" i="44" s="1"/>
  <c r="W106" i="44" s="1"/>
  <c r="W105" i="44" s="1"/>
  <c r="W104" i="44" s="1"/>
  <c r="W103" i="44" s="1"/>
  <c r="W102" i="44" s="1"/>
  <c r="W101" i="44" s="1"/>
  <c r="W100" i="44" s="1"/>
  <c r="W99" i="44" s="1"/>
  <c r="W98" i="44" s="1"/>
  <c r="W97" i="44" s="1"/>
  <c r="W96" i="44" s="1"/>
  <c r="W95" i="44" s="1"/>
  <c r="W94" i="44" s="1"/>
  <c r="T126" i="44"/>
  <c r="T125" i="44"/>
  <c r="T124" i="44"/>
  <c r="T123" i="44" s="1"/>
  <c r="T122" i="44" s="1"/>
  <c r="T121" i="44"/>
  <c r="T120" i="44"/>
  <c r="T119" i="44" s="1"/>
  <c r="T118" i="44" s="1"/>
  <c r="T117" i="44" s="1"/>
  <c r="T116" i="44" s="1"/>
  <c r="T115" i="44" s="1"/>
  <c r="T114" i="44" s="1"/>
  <c r="T113" i="44" s="1"/>
  <c r="T112" i="44" s="1"/>
  <c r="T111" i="44" s="1"/>
  <c r="T110" i="44" s="1"/>
  <c r="T109" i="44" s="1"/>
  <c r="T108" i="44" s="1"/>
  <c r="T107" i="44" s="1"/>
  <c r="T106" i="44" s="1"/>
  <c r="T105" i="44" s="1"/>
  <c r="T104" i="44" s="1"/>
  <c r="T103" i="44" s="1"/>
  <c r="T102" i="44" s="1"/>
  <c r="T101" i="44" s="1"/>
  <c r="T100" i="44" s="1"/>
  <c r="T99" i="44" s="1"/>
  <c r="T98" i="44" s="1"/>
  <c r="T97" i="44" s="1"/>
  <c r="T96" i="44" s="1"/>
  <c r="T95" i="44" s="1"/>
  <c r="T94" i="44" s="1"/>
  <c r="T93" i="44" s="1"/>
  <c r="T92" i="44" s="1"/>
  <c r="T91" i="44" s="1"/>
  <c r="T90" i="44" s="1"/>
  <c r="T89" i="44" s="1"/>
  <c r="T88" i="44" s="1"/>
  <c r="T87" i="44" s="1"/>
  <c r="T86" i="44" s="1"/>
  <c r="T85" i="44" s="1"/>
  <c r="Q117" i="44"/>
  <c r="Q116" i="44"/>
  <c r="Q115" i="44"/>
  <c r="Q114" i="44" s="1"/>
  <c r="Q113" i="44" s="1"/>
  <c r="Q112" i="44" s="1"/>
  <c r="Q111" i="44" s="1"/>
  <c r="Q110" i="44" s="1"/>
  <c r="Q109" i="44" s="1"/>
  <c r="Q108" i="44" s="1"/>
  <c r="Q107" i="44" s="1"/>
  <c r="Q106" i="44" s="1"/>
  <c r="Q105" i="44" s="1"/>
  <c r="Q104" i="44" s="1"/>
  <c r="Q103" i="44" s="1"/>
  <c r="Q102" i="44" s="1"/>
  <c r="Q101" i="44" s="1"/>
  <c r="Q100" i="44" s="1"/>
  <c r="Q99" i="44" s="1"/>
  <c r="Q98" i="44" s="1"/>
  <c r="Q97" i="44" s="1"/>
  <c r="Q96" i="44" s="1"/>
  <c r="Q95" i="44" s="1"/>
  <c r="Q94" i="44" s="1"/>
  <c r="Q93" i="44" s="1"/>
  <c r="Q92" i="44" s="1"/>
  <c r="Q91" i="44" s="1"/>
  <c r="Q90" i="44" s="1"/>
  <c r="Q89" i="44" s="1"/>
  <c r="Q88" i="44" s="1"/>
  <c r="Q87" i="44" s="1"/>
  <c r="Q86" i="44" s="1"/>
  <c r="Q85" i="44" s="1"/>
  <c r="Q84" i="44" s="1"/>
  <c r="Q83" i="44" s="1"/>
  <c r="Q82" i="44" s="1"/>
  <c r="Q81" i="44" s="1"/>
  <c r="Q80" i="44" s="1"/>
  <c r="Q79" i="44" s="1"/>
  <c r="N108" i="44"/>
  <c r="N107" i="44"/>
  <c r="N106" i="44"/>
  <c r="N105" i="44"/>
  <c r="N104" i="44" s="1"/>
  <c r="N103" i="44" s="1"/>
  <c r="N102" i="44" s="1"/>
  <c r="N101" i="44"/>
  <c r="N100" i="44" s="1"/>
  <c r="N99" i="44" s="1"/>
  <c r="K100" i="44"/>
  <c r="K99" i="44"/>
  <c r="K98" i="44"/>
  <c r="K97" i="44" s="1"/>
  <c r="K96" i="44" s="1"/>
  <c r="K95" i="44" s="1"/>
  <c r="N98" i="44"/>
  <c r="N97" i="44" s="1"/>
  <c r="N96" i="44" s="1"/>
  <c r="N95" i="44" s="1"/>
  <c r="N94" i="44" s="1"/>
  <c r="N93" i="44" s="1"/>
  <c r="N92" i="44" s="1"/>
  <c r="N91" i="44" s="1"/>
  <c r="N90" i="44" s="1"/>
  <c r="N89" i="44" s="1"/>
  <c r="N88" i="44" s="1"/>
  <c r="N87" i="44" s="1"/>
  <c r="N86" i="44" s="1"/>
  <c r="N85" i="44" s="1"/>
  <c r="N84" i="44" s="1"/>
  <c r="N83" i="44" s="1"/>
  <c r="N82" i="44" s="1"/>
  <c r="N81" i="44" s="1"/>
  <c r="N80" i="44" s="1"/>
  <c r="N79" i="44" s="1"/>
  <c r="N78" i="44" s="1"/>
  <c r="N77" i="44" s="1"/>
  <c r="N76" i="44" s="1"/>
  <c r="N75" i="44" s="1"/>
  <c r="N74" i="44" s="1"/>
  <c r="N73" i="44" s="1"/>
  <c r="N72" i="44" s="1"/>
  <c r="K94" i="44"/>
  <c r="K93" i="44" s="1"/>
  <c r="K92" i="44" s="1"/>
  <c r="K91" i="44" s="1"/>
  <c r="K90" i="44"/>
  <c r="K89" i="44" s="1"/>
  <c r="K88" i="44" s="1"/>
  <c r="K87" i="44" s="1"/>
  <c r="K86" i="44" s="1"/>
  <c r="B93" i="44"/>
  <c r="B94" i="44"/>
  <c r="B95" i="44"/>
  <c r="B96" i="44" s="1"/>
  <c r="B97" i="44" s="1"/>
  <c r="B98" i="44" s="1"/>
  <c r="B99" i="44"/>
  <c r="B100" i="44" s="1"/>
  <c r="B101" i="44" s="1"/>
  <c r="B102" i="44" s="1"/>
  <c r="B103" i="44" s="1"/>
  <c r="B104" i="44" s="1"/>
  <c r="B105" i="44" s="1"/>
  <c r="B106" i="44" s="1"/>
  <c r="B107" i="44" s="1"/>
  <c r="B108" i="44" s="1"/>
  <c r="B109" i="44" s="1"/>
  <c r="B110" i="44" s="1"/>
  <c r="B111" i="44" s="1"/>
  <c r="B112" i="44" s="1"/>
  <c r="B113" i="44" s="1"/>
  <c r="B114" i="44" s="1"/>
  <c r="B115" i="44" s="1"/>
  <c r="B116" i="44" s="1"/>
  <c r="B117" i="44" s="1"/>
  <c r="B118" i="44" s="1"/>
  <c r="B119" i="44" s="1"/>
  <c r="B120" i="44" s="1"/>
  <c r="B121" i="44" s="1"/>
  <c r="B122" i="44" s="1"/>
  <c r="B123" i="44" s="1"/>
  <c r="B124" i="44" s="1"/>
  <c r="B125" i="44" s="1"/>
  <c r="B126" i="44" s="1"/>
  <c r="B127" i="44" s="1"/>
  <c r="B128" i="44" s="1"/>
  <c r="B129" i="44" s="1"/>
  <c r="B130" i="44" s="1"/>
  <c r="B131" i="44" s="1"/>
  <c r="B132" i="44" s="1"/>
  <c r="B133" i="44" s="1"/>
  <c r="B134" i="44" s="1"/>
  <c r="B135" i="44" s="1"/>
  <c r="B136" i="44" s="1"/>
  <c r="B137" i="44" s="1"/>
  <c r="B138" i="44" s="1"/>
  <c r="B139" i="44" s="1"/>
  <c r="B140" i="44" s="1"/>
  <c r="B141" i="44" s="1"/>
  <c r="B142" i="44" s="1"/>
  <c r="B143" i="44" s="1"/>
  <c r="K85" i="44"/>
  <c r="K84" i="44" s="1"/>
  <c r="K83" i="44" s="1"/>
  <c r="K82" i="44" s="1"/>
  <c r="K81" i="44" s="1"/>
  <c r="K80" i="44" s="1"/>
  <c r="K79" i="44" s="1"/>
  <c r="K78" i="44" s="1"/>
  <c r="K77" i="44" s="1"/>
  <c r="K76" i="44" s="1"/>
  <c r="K75" i="44" s="1"/>
  <c r="K74" i="44" s="1"/>
  <c r="K73" i="44" s="1"/>
  <c r="K72" i="44" s="1"/>
  <c r="K71" i="44" s="1"/>
  <c r="K70" i="44" s="1"/>
  <c r="K69" i="44" s="1"/>
  <c r="K68" i="44" s="1"/>
  <c r="K67" i="44" s="1"/>
  <c r="K66" i="44" s="1"/>
  <c r="K65" i="44" s="1"/>
  <c r="H90" i="44"/>
  <c r="H89" i="44"/>
  <c r="H88" i="44"/>
  <c r="H87" i="44"/>
  <c r="H86" i="44" s="1"/>
  <c r="H85" i="44" s="1"/>
  <c r="H84" i="44" s="1"/>
  <c r="H83" i="44"/>
  <c r="H82" i="44" s="1"/>
  <c r="H81" i="44" s="1"/>
  <c r="H80" i="44" s="1"/>
  <c r="H79" i="44" s="1"/>
  <c r="H78" i="44" s="1"/>
  <c r="H77" i="44" s="1"/>
  <c r="H76" i="44" s="1"/>
  <c r="H75" i="44" s="1"/>
  <c r="H74" i="44" s="1"/>
  <c r="H73" i="44" s="1"/>
  <c r="H72" i="44" s="1"/>
  <c r="H71" i="44" s="1"/>
  <c r="H70" i="44" s="1"/>
  <c r="H69" i="44" s="1"/>
  <c r="H68" i="44" s="1"/>
  <c r="H67" i="44" s="1"/>
  <c r="H66" i="44" s="1"/>
  <c r="H65" i="44" s="1"/>
  <c r="H64" i="44" s="1"/>
  <c r="H63" i="44" s="1"/>
  <c r="H62" i="44" s="1"/>
  <c r="H61" i="44" s="1"/>
  <c r="H60" i="44" s="1"/>
  <c r="H59" i="44" s="1"/>
  <c r="H58" i="44" s="1"/>
  <c r="H57" i="44" s="1"/>
  <c r="E82" i="44"/>
  <c r="E81" i="44"/>
  <c r="E80" i="44" s="1"/>
  <c r="E79" i="44" s="1"/>
  <c r="E78" i="44" s="1"/>
  <c r="E77" i="44" s="1"/>
  <c r="E76" i="44" s="1"/>
  <c r="E75" i="44" s="1"/>
  <c r="E74" i="44" s="1"/>
  <c r="E73" i="44" s="1"/>
  <c r="E72" i="44" s="1"/>
  <c r="E71" i="44" s="1"/>
  <c r="E70" i="44" s="1"/>
  <c r="E69" i="44" s="1"/>
  <c r="E68" i="44" s="1"/>
  <c r="E67" i="44" s="1"/>
  <c r="E66" i="44" s="1"/>
  <c r="E65" i="44" s="1"/>
  <c r="E64" i="44" s="1"/>
  <c r="E63" i="44" s="1"/>
  <c r="E62" i="44" s="1"/>
  <c r="E61" i="44" s="1"/>
  <c r="E60" i="44" s="1"/>
  <c r="E59" i="44" s="1"/>
  <c r="E58" i="44" s="1"/>
  <c r="E57" i="44" s="1"/>
  <c r="E56" i="44" s="1"/>
  <c r="E55" i="44" s="1"/>
  <c r="E54" i="44" s="1"/>
  <c r="E53" i="44" s="1"/>
  <c r="E52" i="44" s="1"/>
  <c r="E51" i="44" s="1"/>
  <c r="E50" i="44" s="1"/>
  <c r="E49" i="44" s="1"/>
  <c r="E48" i="44" s="1"/>
  <c r="E47" i="44" s="1"/>
  <c r="E46" i="44" s="1"/>
  <c r="E45" i="44" s="1"/>
  <c r="E44" i="44" s="1"/>
  <c r="E43" i="44" s="1"/>
  <c r="E42" i="44" s="1"/>
  <c r="E41" i="44" s="1"/>
  <c r="B41" i="44"/>
  <c r="B42" i="44"/>
  <c r="B43" i="44"/>
  <c r="B44" i="44"/>
  <c r="B45" i="44" s="1"/>
  <c r="B46" i="44" s="1"/>
  <c r="B47" i="44" s="1"/>
  <c r="B48" i="44" s="1"/>
  <c r="B49" i="44" s="1"/>
  <c r="B50" i="44" s="1"/>
  <c r="B51" i="44" s="1"/>
  <c r="B52" i="44" s="1"/>
  <c r="B53" i="44" s="1"/>
  <c r="B54" i="44" s="1"/>
  <c r="B55" i="44" s="1"/>
  <c r="B56" i="44" s="1"/>
  <c r="B57" i="44" s="1"/>
  <c r="B58" i="44" s="1"/>
  <c r="B59" i="44" s="1"/>
  <c r="B60" i="44" s="1"/>
  <c r="B61" i="44" s="1"/>
  <c r="B62" i="44" s="1"/>
  <c r="B63" i="44" s="1"/>
  <c r="B64" i="44" s="1"/>
  <c r="B65" i="44" s="1"/>
  <c r="B66" i="44" s="1"/>
  <c r="B67" i="44" s="1"/>
  <c r="B68" i="44" s="1"/>
  <c r="B69" i="44" s="1"/>
  <c r="B70" i="44" s="1"/>
  <c r="B71" i="44" s="1"/>
  <c r="B72" i="44" s="1"/>
  <c r="B73" i="44" s="1"/>
  <c r="B74" i="44" s="1"/>
  <c r="B75" i="44" s="1"/>
  <c r="B76" i="44" s="1"/>
  <c r="B77" i="44" s="1"/>
  <c r="B78" i="44" s="1"/>
  <c r="B79" i="44" s="1"/>
  <c r="B80" i="44" s="1"/>
  <c r="B81" i="44" s="1"/>
  <c r="B82" i="44" s="1"/>
  <c r="B83" i="44" s="1"/>
  <c r="B84" i="44" s="1"/>
  <c r="B85" i="44" s="1"/>
  <c r="B86" i="44" s="1"/>
  <c r="B87" i="44" s="1"/>
  <c r="B88" i="44" s="1"/>
  <c r="B89" i="44" s="1"/>
  <c r="B90" i="44" s="1"/>
  <c r="B91" i="44" s="1"/>
  <c r="C11" i="44"/>
  <c r="C12" i="44" s="1"/>
  <c r="C13" i="44" s="1"/>
  <c r="C14" i="44" s="1"/>
  <c r="C15" i="44" s="1"/>
  <c r="C16" i="44" s="1"/>
  <c r="C17" i="44" s="1"/>
  <c r="C18" i="44" s="1"/>
  <c r="C19" i="44" s="1"/>
  <c r="C20" i="44" s="1"/>
  <c r="C21" i="44" s="1"/>
  <c r="C22" i="44" s="1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C44" i="44" s="1"/>
  <c r="C45" i="44" s="1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C61" i="44" s="1"/>
  <c r="C62" i="44" s="1"/>
  <c r="C63" i="44" s="1"/>
  <c r="C64" i="44" s="1"/>
  <c r="C65" i="44" s="1"/>
  <c r="C66" i="44" s="1"/>
  <c r="C67" i="44" s="1"/>
  <c r="C68" i="44" s="1"/>
  <c r="C69" i="44" s="1"/>
  <c r="C70" i="44" s="1"/>
  <c r="C71" i="44" s="1"/>
  <c r="C72" i="44" s="1"/>
  <c r="C73" i="44" s="1"/>
  <c r="C74" i="44" s="1"/>
  <c r="C75" i="44" s="1"/>
  <c r="C76" i="44" s="1"/>
  <c r="C77" i="44" s="1"/>
  <c r="C78" i="44" s="1"/>
  <c r="C79" i="44" s="1"/>
  <c r="C80" i="44" s="1"/>
  <c r="C81" i="44" s="1"/>
  <c r="C82" i="44" s="1"/>
  <c r="C83" i="44" s="1"/>
  <c r="C84" i="44" s="1"/>
  <c r="C85" i="44" s="1"/>
  <c r="C86" i="44" s="1"/>
  <c r="C87" i="44" s="1"/>
  <c r="C88" i="44" s="1"/>
  <c r="C89" i="44" s="1"/>
  <c r="C90" i="44" s="1"/>
  <c r="C91" i="44" s="1"/>
  <c r="C92" i="44" s="1"/>
  <c r="C93" i="44" s="1"/>
  <c r="C94" i="44" s="1"/>
  <c r="C95" i="44" s="1"/>
  <c r="C96" i="44" s="1"/>
  <c r="C97" i="44" s="1"/>
  <c r="C98" i="44" s="1"/>
  <c r="C99" i="44" s="1"/>
  <c r="C100" i="44" s="1"/>
  <c r="C101" i="44" s="1"/>
  <c r="C102" i="44" s="1"/>
  <c r="C103" i="44" s="1"/>
  <c r="C104" i="44" s="1"/>
  <c r="C105" i="44" s="1"/>
  <c r="C106" i="44" s="1"/>
  <c r="C107" i="44" s="1"/>
  <c r="C108" i="44" s="1"/>
  <c r="C109" i="44" s="1"/>
  <c r="C110" i="44" s="1"/>
  <c r="C111" i="44" s="1"/>
  <c r="C112" i="44" s="1"/>
  <c r="C113" i="44" s="1"/>
  <c r="C114" i="44" s="1"/>
  <c r="C115" i="44" s="1"/>
  <c r="C116" i="44" s="1"/>
  <c r="C117" i="44" s="1"/>
  <c r="C118" i="44" s="1"/>
  <c r="C119" i="44" s="1"/>
  <c r="C120" i="44" s="1"/>
  <c r="C121" i="44" s="1"/>
  <c r="C122" i="44" s="1"/>
  <c r="C123" i="44" s="1"/>
  <c r="C124" i="44" s="1"/>
  <c r="C125" i="44" s="1"/>
  <c r="C126" i="44" s="1"/>
  <c r="C127" i="44" s="1"/>
  <c r="C128" i="44" s="1"/>
  <c r="C129" i="44" s="1"/>
  <c r="C130" i="44" s="1"/>
  <c r="C131" i="44" s="1"/>
  <c r="C132" i="44" s="1"/>
  <c r="C133" i="44" s="1"/>
  <c r="C134" i="44" s="1"/>
  <c r="C135" i="44" s="1"/>
  <c r="C136" i="44" s="1"/>
  <c r="C137" i="44" s="1"/>
  <c r="C138" i="44" s="1"/>
  <c r="C139" i="44" s="1"/>
  <c r="C140" i="44" s="1"/>
  <c r="C141" i="44" s="1"/>
  <c r="C142" i="44" s="1"/>
  <c r="C143" i="44" s="1"/>
  <c r="C144" i="44" s="1"/>
  <c r="C145" i="44" s="1"/>
  <c r="C146" i="44" s="1"/>
  <c r="C147" i="44" s="1"/>
  <c r="C148" i="44" s="1"/>
  <c r="C149" i="44" s="1"/>
  <c r="C150" i="44" s="1"/>
  <c r="C151" i="44" s="1"/>
  <c r="C152" i="44" s="1"/>
  <c r="C153" i="44" s="1"/>
  <c r="C154" i="44" s="1"/>
  <c r="C155" i="44" s="1"/>
  <c r="C156" i="44" s="1"/>
  <c r="C157" i="44" s="1"/>
  <c r="C158" i="44" s="1"/>
  <c r="C159" i="44" s="1"/>
  <c r="C160" i="44" s="1"/>
  <c r="C161" i="44" s="1"/>
  <c r="C162" i="44" s="1"/>
  <c r="C163" i="44" s="1"/>
  <c r="C164" i="44" s="1"/>
  <c r="C165" i="44" s="1"/>
  <c r="C166" i="44" s="1"/>
  <c r="C167" i="44" s="1"/>
  <c r="C168" i="44" s="1"/>
  <c r="C169" i="44" s="1"/>
  <c r="C170" i="44" s="1"/>
  <c r="C171" i="44" s="1"/>
  <c r="C172" i="44" s="1"/>
  <c r="C173" i="44" s="1"/>
  <c r="C174" i="44" s="1"/>
  <c r="C175" i="44" s="1"/>
  <c r="C176" i="44" s="1"/>
  <c r="C177" i="44" s="1"/>
  <c r="C178" i="44" s="1"/>
  <c r="C179" i="44" s="1"/>
  <c r="C180" i="44" s="1"/>
  <c r="C181" i="44" s="1"/>
  <c r="C182" i="44" s="1"/>
  <c r="C183" i="44" s="1"/>
  <c r="C184" i="44" s="1"/>
  <c r="C185" i="44" s="1"/>
  <c r="C186" i="44" s="1"/>
  <c r="C187" i="44" s="1"/>
  <c r="C188" i="44" s="1"/>
  <c r="C189" i="44" s="1"/>
  <c r="C190" i="44" s="1"/>
  <c r="C191" i="44" s="1"/>
  <c r="C192" i="44" s="1"/>
  <c r="C193" i="44" s="1"/>
  <c r="C194" i="44" s="1"/>
  <c r="C195" i="44" s="1"/>
  <c r="C196" i="44" s="1"/>
  <c r="C197" i="44" s="1"/>
  <c r="C198" i="44" s="1"/>
  <c r="C199" i="44" s="1"/>
  <c r="C200" i="44" s="1"/>
  <c r="C201" i="44" s="1"/>
  <c r="C202" i="44" s="1"/>
  <c r="C203" i="44" s="1"/>
  <c r="C204" i="44" s="1"/>
  <c r="C205" i="44" s="1"/>
  <c r="C10" i="44"/>
  <c r="B10" i="44"/>
  <c r="B11" i="44" s="1"/>
  <c r="B12" i="44" s="1"/>
  <c r="B13" i="44" s="1"/>
  <c r="B14" i="44" s="1"/>
  <c r="B15" i="44" s="1"/>
  <c r="B16" i="44" s="1"/>
  <c r="B17" i="44" s="1"/>
  <c r="B18" i="44" s="1"/>
  <c r="B19" i="44" s="1"/>
  <c r="B20" i="44" s="1"/>
  <c r="B21" i="44" s="1"/>
  <c r="B22" i="44" s="1"/>
  <c r="B23" i="44" s="1"/>
  <c r="B24" i="44" s="1"/>
  <c r="B25" i="44" s="1"/>
  <c r="B26" i="44" s="1"/>
  <c r="B27" i="44" s="1"/>
  <c r="B28" i="44" s="1"/>
  <c r="B29" i="44" s="1"/>
  <c r="B30" i="44" s="1"/>
  <c r="B31" i="44" s="1"/>
  <c r="B32" i="44" s="1"/>
  <c r="B33" i="44" s="1"/>
  <c r="B34" i="44" s="1"/>
  <c r="B35" i="44" s="1"/>
  <c r="B36" i="44" s="1"/>
  <c r="B37" i="44" s="1"/>
  <c r="B38" i="44" s="1"/>
  <c r="B39" i="44" s="1"/>
  <c r="J14" i="40"/>
  <c r="J15" i="40"/>
  <c r="O9" i="40"/>
  <c r="N9" i="40"/>
  <c r="M9" i="40"/>
  <c r="L9" i="40"/>
  <c r="K9" i="40"/>
  <c r="I9" i="40"/>
  <c r="H9" i="40"/>
  <c r="G9" i="40"/>
  <c r="F9" i="40"/>
  <c r="O13" i="40"/>
  <c r="N13" i="40"/>
  <c r="M8" i="40"/>
  <c r="M13" i="40" s="1"/>
  <c r="L13" i="40"/>
  <c r="K13" i="40"/>
  <c r="J13" i="40"/>
  <c r="I8" i="40"/>
  <c r="I13" i="40" s="1"/>
  <c r="H8" i="40"/>
  <c r="H13" i="40" s="1"/>
  <c r="G8" i="40"/>
  <c r="G13" i="40" s="1"/>
  <c r="F8" i="40"/>
  <c r="F13" i="40"/>
  <c r="O12" i="40"/>
  <c r="N7" i="40"/>
  <c r="N12" i="40"/>
  <c r="M7" i="40"/>
  <c r="M12" i="40" s="1"/>
  <c r="L12" i="40"/>
  <c r="K12" i="40"/>
  <c r="J12" i="40"/>
  <c r="I7" i="40"/>
  <c r="I12" i="40" s="1"/>
  <c r="H7" i="40"/>
  <c r="H12" i="40" s="1"/>
  <c r="G7" i="40"/>
  <c r="G12" i="40" s="1"/>
  <c r="F7" i="40"/>
  <c r="F12" i="40" s="1"/>
  <c r="T176" i="50" l="1"/>
  <c r="U176" i="50"/>
  <c r="T182" i="50"/>
  <c r="U182" i="50"/>
  <c r="T180" i="50"/>
  <c r="T155" i="50" s="1"/>
  <c r="U180" i="50"/>
  <c r="U177" i="50" s="1"/>
  <c r="U141" i="50" s="1"/>
  <c r="T174" i="50"/>
  <c r="T173" i="50" s="1"/>
  <c r="U174" i="50"/>
  <c r="U173" i="50" s="1"/>
  <c r="T181" i="50"/>
  <c r="U181" i="50"/>
  <c r="V183" i="50"/>
  <c r="V156" i="50" s="1"/>
  <c r="V153" i="50" s="1"/>
  <c r="U183" i="50"/>
  <c r="S134" i="50"/>
  <c r="S138" i="50" s="1"/>
  <c r="T134" i="50"/>
  <c r="T130" i="50" s="1"/>
  <c r="H96" i="50"/>
  <c r="V180" i="50"/>
  <c r="V155" i="50" s="1"/>
  <c r="S180" i="50"/>
  <c r="S177" i="50" s="1"/>
  <c r="S141" i="50" s="1"/>
  <c r="N120" i="50"/>
  <c r="N119" i="50" s="1"/>
  <c r="N113" i="50"/>
  <c r="N74" i="50" s="1"/>
  <c r="N130" i="50"/>
  <c r="V174" i="50"/>
  <c r="V172" i="50" s="1"/>
  <c r="V171" i="50" s="1"/>
  <c r="S174" i="50"/>
  <c r="S173" i="50" s="1"/>
  <c r="V181" i="50"/>
  <c r="S181" i="50"/>
  <c r="N100" i="50"/>
  <c r="N127" i="50"/>
  <c r="V176" i="50"/>
  <c r="S176" i="50"/>
  <c r="V182" i="50"/>
  <c r="S182" i="50"/>
  <c r="H87" i="50"/>
  <c r="N103" i="50"/>
  <c r="N128" i="50"/>
  <c r="H177" i="50"/>
  <c r="H176" i="50"/>
  <c r="N88" i="50"/>
  <c r="N118" i="50"/>
  <c r="N117" i="50" s="1"/>
  <c r="N93" i="50"/>
  <c r="N95" i="50" s="1"/>
  <c r="V92" i="50"/>
  <c r="V91" i="50" s="1"/>
  <c r="H84" i="50"/>
  <c r="V134" i="50"/>
  <c r="H76" i="50"/>
  <c r="R113" i="50"/>
  <c r="R74" i="50" s="1"/>
  <c r="Q113" i="50"/>
  <c r="Q74" i="50" s="1"/>
  <c r="R115" i="50"/>
  <c r="Q115" i="50"/>
  <c r="P115" i="50"/>
  <c r="H95" i="50"/>
  <c r="H183" i="50"/>
  <c r="H113" i="50"/>
  <c r="H180" i="50"/>
  <c r="H82" i="50"/>
  <c r="V178" i="50" l="1"/>
  <c r="T178" i="50"/>
  <c r="T172" i="50"/>
  <c r="T171" i="50" s="1"/>
  <c r="T177" i="50"/>
  <c r="T141" i="50" s="1"/>
  <c r="U157" i="50"/>
  <c r="U193" i="50" s="1"/>
  <c r="U178" i="50"/>
  <c r="U155" i="50"/>
  <c r="V177" i="50"/>
  <c r="V141" i="50" s="1"/>
  <c r="U172" i="50"/>
  <c r="S149" i="50"/>
  <c r="S151" i="50" s="1"/>
  <c r="S152" i="50" s="1"/>
  <c r="S28" i="50"/>
  <c r="S27" i="50" s="1"/>
  <c r="S26" i="50" s="1"/>
  <c r="V132" i="50"/>
  <c r="V122" i="50" s="1"/>
  <c r="V121" i="50" s="1"/>
  <c r="V28" i="50"/>
  <c r="V27" i="50" s="1"/>
  <c r="V26" i="50" s="1"/>
  <c r="T128" i="50"/>
  <c r="T28" i="50"/>
  <c r="T27" i="50" s="1"/>
  <c r="T26" i="50" s="1"/>
  <c r="S103" i="50"/>
  <c r="S142" i="50"/>
  <c r="S130" i="50"/>
  <c r="S132" i="50"/>
  <c r="S122" i="50" s="1"/>
  <c r="S121" i="50" s="1"/>
  <c r="S109" i="50"/>
  <c r="S144" i="50"/>
  <c r="S81" i="50"/>
  <c r="S80" i="50" s="1"/>
  <c r="S127" i="50"/>
  <c r="S129" i="50"/>
  <c r="S116" i="50" s="1"/>
  <c r="S115" i="50" s="1"/>
  <c r="S145" i="50"/>
  <c r="S146" i="50" s="1"/>
  <c r="S147" i="50" s="1"/>
  <c r="S148" i="50" s="1"/>
  <c r="S140" i="50"/>
  <c r="T170" i="50"/>
  <c r="S135" i="50"/>
  <c r="S128" i="50"/>
  <c r="S110" i="50"/>
  <c r="S108" i="50"/>
  <c r="S139" i="50"/>
  <c r="T149" i="50"/>
  <c r="T151" i="50" s="1"/>
  <c r="T152" i="50" s="1"/>
  <c r="T139" i="50"/>
  <c r="T140" i="50"/>
  <c r="T132" i="50"/>
  <c r="T122" i="50" s="1"/>
  <c r="T121" i="50" s="1"/>
  <c r="T137" i="50"/>
  <c r="T138" i="50"/>
  <c r="T81" i="50"/>
  <c r="T80" i="50" s="1"/>
  <c r="T144" i="50"/>
  <c r="T143" i="50"/>
  <c r="T145" i="50"/>
  <c r="T146" i="50" s="1"/>
  <c r="T147" i="50" s="1"/>
  <c r="T148" i="50" s="1"/>
  <c r="T108" i="50"/>
  <c r="T142" i="50"/>
  <c r="T133" i="50"/>
  <c r="T131" i="50" s="1"/>
  <c r="T136" i="50"/>
  <c r="T129" i="50"/>
  <c r="T110" i="50"/>
  <c r="T109" i="50"/>
  <c r="T34" i="50"/>
  <c r="T127" i="50"/>
  <c r="S34" i="50"/>
  <c r="S33" i="50" s="1"/>
  <c r="S136" i="50"/>
  <c r="S143" i="50"/>
  <c r="S137" i="50"/>
  <c r="S133" i="50"/>
  <c r="S131" i="50" s="1"/>
  <c r="T103" i="50"/>
  <c r="T135" i="50"/>
  <c r="V173" i="50"/>
  <c r="N94" i="50"/>
  <c r="N111" i="50"/>
  <c r="S172" i="50"/>
  <c r="S170" i="50" s="1"/>
  <c r="S169" i="50" s="1"/>
  <c r="S167" i="50" s="1"/>
  <c r="S164" i="50" s="1"/>
  <c r="S178" i="50"/>
  <c r="S155" i="50"/>
  <c r="V139" i="50"/>
  <c r="V140" i="50"/>
  <c r="V137" i="50"/>
  <c r="V138" i="50"/>
  <c r="V93" i="50"/>
  <c r="V95" i="50" s="1"/>
  <c r="V43" i="50"/>
  <c r="V108" i="50"/>
  <c r="V144" i="50"/>
  <c r="V145" i="50"/>
  <c r="V146" i="50" s="1"/>
  <c r="V147" i="50" s="1"/>
  <c r="V148" i="50" s="1"/>
  <c r="V143" i="50"/>
  <c r="V191" i="50"/>
  <c r="V105" i="50"/>
  <c r="V133" i="50"/>
  <c r="V131" i="50" s="1"/>
  <c r="V142" i="50"/>
  <c r="V136" i="50"/>
  <c r="N97" i="50"/>
  <c r="N101" i="50"/>
  <c r="V30" i="50"/>
  <c r="V130" i="50"/>
  <c r="V135" i="50"/>
  <c r="V34" i="50"/>
  <c r="V33" i="50" s="1"/>
  <c r="V109" i="50"/>
  <c r="V127" i="50"/>
  <c r="V110" i="50"/>
  <c r="V129" i="50"/>
  <c r="V114" i="50" s="1"/>
  <c r="V100" i="50" s="1"/>
  <c r="V99" i="50" s="1"/>
  <c r="V128" i="50"/>
  <c r="V149" i="50"/>
  <c r="V151" i="50" s="1"/>
  <c r="V152" i="50" s="1"/>
  <c r="V103" i="50"/>
  <c r="V90" i="50"/>
  <c r="V23" i="50"/>
  <c r="V44" i="50" s="1"/>
  <c r="V170" i="50"/>
  <c r="H127" i="50"/>
  <c r="H57" i="50"/>
  <c r="H50" i="50"/>
  <c r="H128" i="50"/>
  <c r="H134" i="50"/>
  <c r="H135" i="50"/>
  <c r="S114" i="50" l="1"/>
  <c r="S113" i="50" s="1"/>
  <c r="U170" i="50"/>
  <c r="U171" i="50"/>
  <c r="U134" i="50"/>
  <c r="U154" i="50"/>
  <c r="U126" i="50" s="1"/>
  <c r="U125" i="50" s="1"/>
  <c r="U124" i="50" s="1"/>
  <c r="U123" i="50" s="1"/>
  <c r="U188" i="50"/>
  <c r="S106" i="50"/>
  <c r="S107" i="50"/>
  <c r="S32" i="50"/>
  <c r="S31" i="50" s="1"/>
  <c r="S120" i="50"/>
  <c r="S119" i="50" s="1"/>
  <c r="S118" i="50"/>
  <c r="S117" i="50" s="1"/>
  <c r="T168" i="50"/>
  <c r="T169" i="50"/>
  <c r="T167" i="50" s="1"/>
  <c r="T32" i="50"/>
  <c r="T31" i="50" s="1"/>
  <c r="T33" i="50"/>
  <c r="T107" i="50"/>
  <c r="T106" i="50"/>
  <c r="T114" i="50"/>
  <c r="T116" i="50"/>
  <c r="T115" i="50" s="1"/>
  <c r="T120" i="50"/>
  <c r="T119" i="50" s="1"/>
  <c r="T118" i="50"/>
  <c r="T117" i="50" s="1"/>
  <c r="S166" i="50"/>
  <c r="S165" i="50" s="1"/>
  <c r="S171" i="50"/>
  <c r="S168" i="50"/>
  <c r="S112" i="50"/>
  <c r="V126" i="50"/>
  <c r="V125" i="50" s="1"/>
  <c r="V124" i="50" s="1"/>
  <c r="V46" i="50"/>
  <c r="V47" i="50" s="1"/>
  <c r="V48" i="50" s="1"/>
  <c r="V45" i="50"/>
  <c r="V106" i="50"/>
  <c r="V87" i="50"/>
  <c r="V88" i="50"/>
  <c r="V113" i="50"/>
  <c r="V74" i="50" s="1"/>
  <c r="V116" i="50"/>
  <c r="V115" i="50" s="1"/>
  <c r="V32" i="50"/>
  <c r="V31" i="50" s="1"/>
  <c r="V77" i="50"/>
  <c r="V118" i="50"/>
  <c r="V112" i="50"/>
  <c r="V81" i="50"/>
  <c r="V80" i="50" s="1"/>
  <c r="V120" i="50"/>
  <c r="V119" i="50" s="1"/>
  <c r="V76" i="50"/>
  <c r="V75" i="50" s="1"/>
  <c r="V107" i="50"/>
  <c r="V63" i="50"/>
  <c r="V58" i="50" s="1"/>
  <c r="V56" i="50" s="1"/>
  <c r="V62" i="50"/>
  <c r="V54" i="50"/>
  <c r="V73" i="50"/>
  <c r="V169" i="50"/>
  <c r="V167" i="50" s="1"/>
  <c r="V168" i="50"/>
  <c r="H114" i="50"/>
  <c r="H116" i="50"/>
  <c r="H130" i="50"/>
  <c r="H120" i="50"/>
  <c r="S100" i="50" l="1"/>
  <c r="S99" i="50" s="1"/>
  <c r="S76" i="50"/>
  <c r="S75" i="50" s="1"/>
  <c r="S77" i="50"/>
  <c r="V69" i="50"/>
  <c r="V70" i="50"/>
  <c r="V66" i="50"/>
  <c r="V68" i="50"/>
  <c r="V67" i="50"/>
  <c r="V65" i="50"/>
  <c r="V60" i="50" s="1"/>
  <c r="V57" i="50" s="1"/>
  <c r="V72" i="50"/>
  <c r="U132" i="50"/>
  <c r="U122" i="50" s="1"/>
  <c r="U121" i="50" s="1"/>
  <c r="U139" i="50"/>
  <c r="U138" i="50"/>
  <c r="U140" i="50"/>
  <c r="U137" i="50"/>
  <c r="U28" i="50"/>
  <c r="U27" i="50" s="1"/>
  <c r="U26" i="50" s="1"/>
  <c r="U81" i="50"/>
  <c r="U80" i="50" s="1"/>
  <c r="U143" i="50"/>
  <c r="U145" i="50"/>
  <c r="U146" i="50" s="1"/>
  <c r="U147" i="50" s="1"/>
  <c r="U148" i="50" s="1"/>
  <c r="U144" i="50"/>
  <c r="U108" i="50"/>
  <c r="U133" i="50"/>
  <c r="U131" i="50" s="1"/>
  <c r="U142" i="50"/>
  <c r="U136" i="50"/>
  <c r="U129" i="50"/>
  <c r="U109" i="50"/>
  <c r="U110" i="50"/>
  <c r="U34" i="50"/>
  <c r="U127" i="50"/>
  <c r="U130" i="50"/>
  <c r="U128" i="50"/>
  <c r="U149" i="50"/>
  <c r="U151" i="50" s="1"/>
  <c r="U152" i="50" s="1"/>
  <c r="U103" i="50"/>
  <c r="U135" i="50"/>
  <c r="U168" i="50"/>
  <c r="U169" i="50"/>
  <c r="U167" i="50" s="1"/>
  <c r="T166" i="50"/>
  <c r="T164" i="50"/>
  <c r="S101" i="50"/>
  <c r="S97" i="50"/>
  <c r="T101" i="50"/>
  <c r="T97" i="50"/>
  <c r="T112" i="50"/>
  <c r="T76" i="50"/>
  <c r="T75" i="50" s="1"/>
  <c r="T77" i="50"/>
  <c r="T100" i="50"/>
  <c r="T99" i="50" s="1"/>
  <c r="T113" i="50"/>
  <c r="S163" i="50"/>
  <c r="S162" i="50" s="1"/>
  <c r="S159" i="50" s="1"/>
  <c r="V55" i="50"/>
  <c r="V85" i="50"/>
  <c r="S96" i="50"/>
  <c r="S92" i="50" s="1"/>
  <c r="S74" i="50"/>
  <c r="S111" i="50"/>
  <c r="S94" i="50"/>
  <c r="V117" i="50"/>
  <c r="V101" i="50" s="1"/>
  <c r="V64" i="50"/>
  <c r="V86" i="50"/>
  <c r="V61" i="50" s="1"/>
  <c r="V50" i="50" s="1"/>
  <c r="V52" i="50" s="1"/>
  <c r="V21" i="50"/>
  <c r="V19" i="50" s="1"/>
  <c r="V16" i="50" s="1"/>
  <c r="V15" i="50" s="1"/>
  <c r="V14" i="50" s="1"/>
  <c r="V111" i="50"/>
  <c r="V94" i="50"/>
  <c r="V59" i="50"/>
  <c r="V84" i="50"/>
  <c r="V166" i="50"/>
  <c r="V164" i="50"/>
  <c r="H115" i="50"/>
  <c r="H119" i="50"/>
  <c r="U107" i="50" l="1"/>
  <c r="U106" i="50"/>
  <c r="U114" i="50"/>
  <c r="U116" i="50"/>
  <c r="U115" i="50" s="1"/>
  <c r="U118" i="50"/>
  <c r="U117" i="50" s="1"/>
  <c r="U120" i="50"/>
  <c r="U119" i="50" s="1"/>
  <c r="U166" i="50"/>
  <c r="U164" i="50"/>
  <c r="U32" i="50"/>
  <c r="U31" i="50" s="1"/>
  <c r="U33" i="50"/>
  <c r="T163" i="50"/>
  <c r="T162" i="50" s="1"/>
  <c r="T165" i="50"/>
  <c r="T74" i="50"/>
  <c r="T111" i="50"/>
  <c r="T94" i="50"/>
  <c r="T96" i="50"/>
  <c r="T92" i="50" s="1"/>
  <c r="S161" i="50"/>
  <c r="S160" i="50"/>
  <c r="S158" i="50"/>
  <c r="S43" i="50"/>
  <c r="S91" i="50"/>
  <c r="S30" i="50"/>
  <c r="S23" i="50"/>
  <c r="S44" i="50" s="1"/>
  <c r="S93" i="50"/>
  <c r="S95" i="50" s="1"/>
  <c r="S90" i="50"/>
  <c r="V82" i="50"/>
  <c r="V83" i="50"/>
  <c r="V97" i="50"/>
  <c r="V20" i="50"/>
  <c r="V18" i="50"/>
  <c r="V17" i="50" s="1"/>
  <c r="V53" i="50"/>
  <c r="V51" i="50"/>
  <c r="V163" i="50"/>
  <c r="V162" i="50" s="1"/>
  <c r="V165" i="50"/>
  <c r="U165" i="50" l="1"/>
  <c r="U163" i="50"/>
  <c r="U162" i="50" s="1"/>
  <c r="U112" i="50"/>
  <c r="U113" i="50"/>
  <c r="U77" i="50"/>
  <c r="U76" i="50"/>
  <c r="U75" i="50" s="1"/>
  <c r="U100" i="50"/>
  <c r="U99" i="50" s="1"/>
  <c r="U101" i="50"/>
  <c r="U97" i="50"/>
  <c r="T159" i="50"/>
  <c r="T158" i="50"/>
  <c r="T161" i="50"/>
  <c r="T160" i="50"/>
  <c r="T43" i="50"/>
  <c r="T91" i="50"/>
  <c r="T30" i="50"/>
  <c r="T23" i="50"/>
  <c r="T44" i="50" s="1"/>
  <c r="T93" i="50"/>
  <c r="T95" i="50" s="1"/>
  <c r="T90" i="50"/>
  <c r="S45" i="50"/>
  <c r="S46" i="50"/>
  <c r="S47" i="50" s="1"/>
  <c r="S48" i="50" s="1"/>
  <c r="S88" i="50"/>
  <c r="S54" i="50"/>
  <c r="S73" i="50"/>
  <c r="S62" i="50"/>
  <c r="S63" i="50"/>
  <c r="S87" i="50"/>
  <c r="S85" i="50" s="1"/>
  <c r="V158" i="50"/>
  <c r="V160" i="50"/>
  <c r="V161" i="50"/>
  <c r="V123" i="50" s="1"/>
  <c r="V159" i="50"/>
  <c r="S72" i="50" l="1"/>
  <c r="U74" i="50"/>
  <c r="U111" i="50"/>
  <c r="U94" i="50"/>
  <c r="U96" i="50"/>
  <c r="U92" i="50" s="1"/>
  <c r="U160" i="50"/>
  <c r="U161" i="50"/>
  <c r="U159" i="50"/>
  <c r="U158" i="50"/>
  <c r="T46" i="50"/>
  <c r="T47" i="50" s="1"/>
  <c r="T48" i="50" s="1"/>
  <c r="T45" i="50"/>
  <c r="T88" i="50"/>
  <c r="T87" i="50"/>
  <c r="T62" i="50"/>
  <c r="T54" i="50"/>
  <c r="T63" i="50"/>
  <c r="T73" i="50"/>
  <c r="S58" i="50"/>
  <c r="S56" i="50" s="1"/>
  <c r="S59" i="50"/>
  <c r="S37" i="50"/>
  <c r="S38" i="50" s="1"/>
  <c r="S39" i="50" s="1"/>
  <c r="S40" i="50" s="1"/>
  <c r="S41" i="50" s="1"/>
  <c r="S21" i="50"/>
  <c r="S55" i="50"/>
  <c r="S86" i="50"/>
  <c r="S61" i="50" s="1"/>
  <c r="S50" i="50" s="1"/>
  <c r="S64" i="50"/>
  <c r="S65" i="50"/>
  <c r="S60" i="50" s="1"/>
  <c r="S57" i="50" s="1"/>
  <c r="S84" i="50"/>
  <c r="V37" i="50"/>
  <c r="V38" i="50" s="1"/>
  <c r="V39" i="50" s="1"/>
  <c r="V40" i="50" s="1"/>
  <c r="V41" i="50" s="1"/>
  <c r="T72" i="50" l="1"/>
  <c r="U91" i="50"/>
  <c r="U43" i="50"/>
  <c r="U30" i="50"/>
  <c r="U23" i="50"/>
  <c r="U44" i="50" s="1"/>
  <c r="U90" i="50"/>
  <c r="U93" i="50"/>
  <c r="U95" i="50" s="1"/>
  <c r="T37" i="50"/>
  <c r="T38" i="50" s="1"/>
  <c r="T39" i="50" s="1"/>
  <c r="T40" i="50" s="1"/>
  <c r="T41" i="50" s="1"/>
  <c r="T85" i="50"/>
  <c r="T21" i="50"/>
  <c r="T55" i="50"/>
  <c r="T86" i="50"/>
  <c r="T61" i="50" s="1"/>
  <c r="T50" i="50" s="1"/>
  <c r="T64" i="50"/>
  <c r="T59" i="50"/>
  <c r="T58" i="50"/>
  <c r="T56" i="50" s="1"/>
  <c r="T65" i="50"/>
  <c r="T60" i="50" s="1"/>
  <c r="T57" i="50" s="1"/>
  <c r="T84" i="50"/>
  <c r="S20" i="50"/>
  <c r="S19" i="50"/>
  <c r="S52" i="50"/>
  <c r="S51" i="50"/>
  <c r="S53" i="50"/>
  <c r="S83" i="50"/>
  <c r="S82" i="50"/>
  <c r="U46" i="50" l="1"/>
  <c r="U47" i="50" s="1"/>
  <c r="U48" i="50" s="1"/>
  <c r="U45" i="50"/>
  <c r="U88" i="50"/>
  <c r="U54" i="50"/>
  <c r="U73" i="50"/>
  <c r="U69" i="50" s="1"/>
  <c r="U87" i="50"/>
  <c r="U63" i="50"/>
  <c r="U62" i="50"/>
  <c r="T19" i="50"/>
  <c r="T20" i="50"/>
  <c r="T83" i="50"/>
  <c r="T82" i="50"/>
  <c r="T51" i="50"/>
  <c r="T53" i="50"/>
  <c r="T52" i="50"/>
  <c r="S16" i="50"/>
  <c r="S15" i="50" s="1"/>
  <c r="S14" i="50" s="1"/>
  <c r="S18" i="50"/>
  <c r="S17" i="50" s="1"/>
  <c r="U58" i="50" l="1"/>
  <c r="U56" i="50" s="1"/>
  <c r="U59" i="50"/>
  <c r="U85" i="50"/>
  <c r="U37" i="50"/>
  <c r="U38" i="50" s="1"/>
  <c r="U39" i="50" s="1"/>
  <c r="U40" i="50" s="1"/>
  <c r="U41" i="50" s="1"/>
  <c r="U21" i="50"/>
  <c r="U64" i="50"/>
  <c r="U55" i="50"/>
  <c r="U86" i="50"/>
  <c r="U61" i="50" s="1"/>
  <c r="U50" i="50" s="1"/>
  <c r="U65" i="50"/>
  <c r="U60" i="50" s="1"/>
  <c r="U57" i="50" s="1"/>
  <c r="U84" i="50"/>
  <c r="T16" i="50"/>
  <c r="T15" i="50" s="1"/>
  <c r="T14" i="50" s="1"/>
  <c r="T18" i="50"/>
  <c r="T17" i="50" s="1"/>
  <c r="U52" i="50" l="1"/>
  <c r="U53" i="50"/>
  <c r="U51" i="50"/>
  <c r="U83" i="50"/>
  <c r="U82" i="50"/>
  <c r="U20" i="50"/>
  <c r="U19" i="50"/>
  <c r="U16" i="50" l="1"/>
  <c r="U15" i="50" s="1"/>
  <c r="U14" i="50" s="1"/>
  <c r="U18" i="50"/>
  <c r="U17" i="50" s="1"/>
  <c r="T25" i="50" l="1"/>
  <c r="T24" i="50" s="1"/>
  <c r="V25" i="50"/>
  <c r="V24" i="50" s="1"/>
  <c r="S25" i="50"/>
  <c r="S24" i="50" s="1"/>
  <c r="U25" i="50"/>
  <c r="U24" i="50" s="1"/>
</calcChain>
</file>

<file path=xl/sharedStrings.xml><?xml version="1.0" encoding="utf-8"?>
<sst xmlns="http://schemas.openxmlformats.org/spreadsheetml/2006/main" count="5177" uniqueCount="1217">
  <si>
    <t>BTS 2019</t>
  </si>
  <si>
    <t>Go back to Table of Contents</t>
  </si>
  <si>
    <t>Pre-Dev</t>
  </si>
  <si>
    <t>Ongoing</t>
  </si>
  <si>
    <t>Buying Period</t>
  </si>
  <si>
    <t>TRANS 2018/19</t>
  </si>
  <si>
    <t>SPRING 2019</t>
  </si>
  <si>
    <t>IN DC</t>
  </si>
  <si>
    <t>12/5-1/5</t>
  </si>
  <si>
    <t>Selling Period</t>
  </si>
  <si>
    <t>Week #</t>
  </si>
  <si>
    <t>Week Start
(Monday)</t>
  </si>
  <si>
    <t>Weeks to
IN DC</t>
  </si>
  <si>
    <t>Meetings</t>
  </si>
  <si>
    <t>Deadlines &amp; Handoffs</t>
  </si>
  <si>
    <t>Big Picture Pack Due (W)</t>
  </si>
  <si>
    <t>Big Picture Raw Mat, Brand Collabs (W)</t>
  </si>
  <si>
    <t>INITIAL FABRIC SHOWBACK (T)</t>
  </si>
  <si>
    <t>PRINT/ARTWORK/WASH MTG (M)</t>
  </si>
  <si>
    <t>Print/artwork/wash TP x for sample rolls (F)</t>
  </si>
  <si>
    <t>EL SURTIDO HANDOFF (Th)</t>
  </si>
  <si>
    <t>FABRIC/TRIM/EMBELLISHMENT ALIGNMENT (T)</t>
  </si>
  <si>
    <t>Color Palette Handoff (F)</t>
  </si>
  <si>
    <t>ITB Due (T)</t>
  </si>
  <si>
    <t>Fabric and print development feedback from Design to Fabric team (T)</t>
  </si>
  <si>
    <t>PHASE 1 EARLY COMMITS (EXCEPTIONS) (Th)</t>
  </si>
  <si>
    <t>YARN, FABRIC, &amp; PRE-DEV FINAL REVIEW - SWEATERS &amp; JKTS (W)
LINE PLAN REVIEW (Th)</t>
  </si>
  <si>
    <t>FINAL TOP 10 (W)</t>
  </si>
  <si>
    <t>LAUREN SKETCH ALIGNMENT (T)
MEG/MERCH SKETCH REVIEW - SWEATERS &amp; JKTS (T)
PD SKETCH REVIEW - SWEATERS &amp; JKTS (F)</t>
  </si>
  <si>
    <t>PHASE 2 SEASONAL NEEDS WORKING MTG (W)</t>
  </si>
  <si>
    <t>MEG/MERCH SKETCH REVIEW - DAY 1 (M)
MEG/MERCH SKETCH REVIEW - DAY 2 &amp; PRINT/ARTWORK REVIEW (T)
PD EXCEPTIONS - SWEATERS &amp; JKTS (Th)
PD SKETCH REVIEW (F)</t>
  </si>
  <si>
    <t>DESIGN/PD PRE-DEVELOPMENT TRAVEL</t>
  </si>
  <si>
    <t>CONCEPT KICK-OFF (W)</t>
  </si>
  <si>
    <t>Sweaters &amp; Jackets Wk 1 Set Ups (M)
Sweaters &amp; Jackets Wk 1 Tech Pack X (F)</t>
  </si>
  <si>
    <t>Sweaters &amp; Jackets Wk 2 / Collection Wk 1 Set Ups (M)
Sweaters &amp; Jackets Wk 2 / Collection Wk 1 Tech Pack X (F)</t>
  </si>
  <si>
    <t>Collection Wk 2 Set Ups (M)
Collection Wk 2 Tech Pack X (F)
Latest artwork TP x date for strike offs X (F)</t>
  </si>
  <si>
    <t>IHD &amp; tailoring bodies details from Design to PD (Th)
Sample x / Strike offs X (F)</t>
  </si>
  <si>
    <t>PHASE 1 IN DC (W)</t>
  </si>
  <si>
    <t>Phase 2 POs due (F EOD)</t>
  </si>
  <si>
    <t xml:space="preserve">
PHASE 1 POHO (Th-F)</t>
  </si>
  <si>
    <t>PLANNING FIN ARC (Th)
SEASONAL CONCEPT (F)</t>
  </si>
  <si>
    <t>Phase 2 protos x (F)</t>
  </si>
  <si>
    <t>PRELIM TOP 10 (T)
PHASE 2 SAMPLE REVIEW/BUYS DUE (W)</t>
  </si>
  <si>
    <t>FABRIC &amp; PRE-DEVELOPMENT FINAL REVIEW (T)
LAUREN SKETCH ALIGNMENT - SWEATERS &amp; JKTS (T)</t>
  </si>
  <si>
    <t>PHASE 2 SHIP (Su)</t>
  </si>
  <si>
    <t>PHASE 2 IN DC (W)</t>
  </si>
  <si>
    <t>Phase 2 Set Ups (T)
Phase 2 Specs X (F)</t>
  </si>
  <si>
    <t>PHASE 1 SHIP (Su)</t>
  </si>
  <si>
    <t>PD EXCEPTIONS (W)
PRINT/ARTWORK REVIEW WRAPAROUND (Th)</t>
  </si>
  <si>
    <t>SUMMER 2019</t>
  </si>
  <si>
    <t>Jan/Feb</t>
  </si>
  <si>
    <t>FALL 2019</t>
  </si>
  <si>
    <t>HOLIDAY 2019</t>
  </si>
  <si>
    <t>PRODUCT RACK REVIEW W/MEG AND TRISH(W)</t>
  </si>
  <si>
    <t>EU SAMPLE REVIEW (T)
SWEATER PREFINALIZATION REVIEW (T)
PREFINALIZATION COSTING ALIGNMENT (W)
FINALIZATION  (Th)</t>
  </si>
  <si>
    <t>CURRENT</t>
  </si>
  <si>
    <t>PROPOSED</t>
  </si>
  <si>
    <t>Collection Wk 1 Set Ups (M)
Collection Wk 1 Tech Pack X (F)</t>
  </si>
  <si>
    <t>mocking begins</t>
  </si>
  <si>
    <t>mocking yardage sent to Philly</t>
  </si>
  <si>
    <t xml:space="preserve">
MEG/MERCH SKETCH REVIEW - SWEATERS &amp; JKTS (T)
PD SKETCH REVIEW - SWEATERS &amp; JKTS (F)</t>
  </si>
  <si>
    <t>Fabric showback (1 week earlier)</t>
  </si>
  <si>
    <t xml:space="preserve">Sweaters &amp; Jackets Wk 1 Set Ups (M)
Sweaters &amp; Jackets Wk 1 Tech Pack X (F)
</t>
  </si>
  <si>
    <t xml:space="preserve">PRELIM TOP 10 (T)
</t>
  </si>
  <si>
    <t>TRAVEL WINDOW</t>
  </si>
  <si>
    <t>XMAS</t>
  </si>
  <si>
    <t>WEAR NOW TREND PACK DUE 12/17 NDC</t>
  </si>
  <si>
    <t>WEAR NOW TRAVEL 10.2.18 FOR 12/17NDC</t>
  </si>
  <si>
    <t>WEAR NOW TRAVEL 1.15.19 FOR 4/1 NDC</t>
  </si>
  <si>
    <t>WEAR NOW TRAVEL 3.19.19 FOR 6/3 NDC</t>
  </si>
  <si>
    <t>Bulk fits week 2</t>
  </si>
  <si>
    <t>Deadline for all seasonal buys M1</t>
  </si>
  <si>
    <t xml:space="preserve">
PD EXCEPTIONS (W)
PRINT ARTWORK WRAPAROUND (Th)</t>
  </si>
  <si>
    <t>Latest print art x deadline for strikeoffs at POHO</t>
  </si>
  <si>
    <t>Internal finalization for teams to review with Gabby and Lauren
Strike off x (F)</t>
  </si>
  <si>
    <t>TEAM ALIGNMENT WORKING MEETINGS (REPLACE SKETCH REVIEWS P1) (W/Th)</t>
  </si>
  <si>
    <t>WEAR NOW TREND PACK DUE 6/12 FOR 10/1 NDC</t>
  </si>
  <si>
    <r>
      <rPr>
        <i/>
        <sz val="16"/>
        <rFont val="Arial"/>
        <family val="2"/>
        <scheme val="minor"/>
      </rPr>
      <t>Internal finalization for teams to review with Gabby and Lauren
Strike off x (F)</t>
    </r>
    <r>
      <rPr>
        <i/>
        <sz val="16"/>
        <color rgb="FFFF0000"/>
        <rFont val="Arial"/>
        <family val="2"/>
        <scheme val="minor"/>
      </rPr>
      <t xml:space="preserve">
</t>
    </r>
  </si>
  <si>
    <t>FABRIC/TRIM/EMBELLISHMENT ALIGNMENT (T)
JACKET AND YARN FABRIC SHOWBACK (T)</t>
  </si>
  <si>
    <t xml:space="preserve">PRINT/ARTWORK/WASH MTG (M)
</t>
  </si>
  <si>
    <t>Begin wall build out with fabrics/prints/ wash targets - Design and Concept
Jacket fabrics and yarns ordered (F)</t>
  </si>
  <si>
    <t>Incorporate quick fits for confirmed costing
Teams working on color assorts</t>
  </si>
  <si>
    <t xml:space="preserve">
Big Picture review with Family of updates…Happens 2x yearly bts/fall and trans/spring</t>
  </si>
  <si>
    <t>SAMPLE REVIEW WITH TEAMS - GABBY/LAUREN (Tu)</t>
  </si>
  <si>
    <r>
      <t>PHASE 2 PRODUCT PACK HAND-OFF (</t>
    </r>
    <r>
      <rPr>
        <sz val="16"/>
        <color rgb="FFFF0000"/>
        <rFont val="Arial"/>
        <family val="2"/>
        <scheme val="minor"/>
      </rPr>
      <t>Tu)</t>
    </r>
  </si>
  <si>
    <r>
      <t xml:space="preserve">
</t>
    </r>
    <r>
      <rPr>
        <i/>
        <sz val="16"/>
        <color rgb="FFFF0000"/>
        <rFont val="Arial"/>
        <family val="2"/>
        <scheme val="minor"/>
      </rPr>
      <t>Need initial silhoutte direction from concept for mocks</t>
    </r>
    <r>
      <rPr>
        <i/>
        <sz val="16"/>
        <color theme="1"/>
        <rFont val="Arial"/>
        <family val="2"/>
        <scheme val="minor"/>
      </rPr>
      <t xml:space="preserve">
This is initial raw mat with pack complete and soft copy distro ; </t>
    </r>
    <r>
      <rPr>
        <i/>
        <sz val="16"/>
        <color rgb="FFFF0000"/>
        <rFont val="Arial"/>
        <family val="2"/>
        <scheme val="minor"/>
      </rPr>
      <t>deadline only no presentation</t>
    </r>
  </si>
  <si>
    <r>
      <t xml:space="preserve">
</t>
    </r>
    <r>
      <rPr>
        <i/>
        <sz val="16"/>
        <color rgb="FFFF0000"/>
        <rFont val="Arial"/>
        <family val="2"/>
        <scheme val="minor"/>
      </rPr>
      <t>Need initial silhouette direction from concept for sweaters and jackets mocks</t>
    </r>
    <r>
      <rPr>
        <i/>
        <sz val="16"/>
        <color theme="1"/>
        <rFont val="Arial"/>
        <family val="2"/>
        <scheme val="minor"/>
      </rPr>
      <t xml:space="preserve">
Sweater and Jackets only</t>
    </r>
  </si>
  <si>
    <t xml:space="preserve">Smaller initial concept at wall build out w/Gabby and Kate
Launch sample yardage; request mock yardage
Print/artwork/wash TP x for sample rolls (F)
</t>
  </si>
  <si>
    <t>YARN, FABRIC, &amp; PRE-DEV FINAL REVIEW - SWEATERS &amp; JKTS (W)
LINE PLAN REVIEW Sweaters and Jackets only (Th)</t>
  </si>
  <si>
    <t xml:space="preserve">
Concept/Design  ALIGNMENT - SWEATERS &amp; JKTS (T)</t>
  </si>
  <si>
    <t xml:space="preserve">
PRE-DEV FINAL FABRIC REVIEW (Tu)
SEASONAL CONCEPT PRESENTATION TO TEAM
 (Tu)
INITIAL PRINT OVERVIEW WITH TEAM (Tu)
LINE PLAN REVIEW (Th)</t>
  </si>
  <si>
    <t>TEAM PREP FOR SAMPLE REVIEW (Tu-F)</t>
  </si>
  <si>
    <t xml:space="preserve">
POHO (Tu/W)</t>
  </si>
  <si>
    <t>FINAL SAMPLE RACK deadline (Th)</t>
  </si>
  <si>
    <t xml:space="preserve">
SWEATER AND JACKET SAMPLE REVIEW  (Tu)
SWEATER POHO (Th)
EARLY COMMIT AND FABRIC BOOKING MTG (Th)</t>
  </si>
  <si>
    <t>IHD &amp; tailoring bodies details from Design to PD Sweaters and Jackets only(Th)
Sweater and Jacket Sample x (F)</t>
  </si>
  <si>
    <t xml:space="preserve">IHD &amp; tailoring bodies details from Design to PD (Th)
Sample x 
</t>
  </si>
  <si>
    <t xml:space="preserve">
Bulk fits week 1</t>
  </si>
  <si>
    <t xml:space="preserve">
RAW MAT JACKET AND SWEATER YARN ALIGNMENT (T)</t>
  </si>
  <si>
    <t xml:space="preserve">
Bulk fits week 1</t>
  </si>
  <si>
    <t xml:space="preserve">Bulk fits week 2
</t>
  </si>
  <si>
    <t>START WEEK 36DUE TO XMAS BLACKOUT</t>
  </si>
  <si>
    <t xml:space="preserve">START WEEK 39 DUE TO CNY BLACKOUT </t>
  </si>
  <si>
    <t>TRANS 2019</t>
  </si>
  <si>
    <t xml:space="preserve">
PRE-DEV FINAL FABRIC REVIEW (Tu)
SEASONAL CONCEPT PRESENTATION TO TEAM
 (W)
INITIAL PRINT OVERVIEW WITH TEAM W)
LINE PLAN REVIEW (Th)</t>
  </si>
  <si>
    <t xml:space="preserve">PHASE 1 SHIP </t>
  </si>
  <si>
    <t xml:space="preserve">PHASE 1 IN DC </t>
  </si>
  <si>
    <t>Initial Print Concept Due (F)</t>
  </si>
  <si>
    <r>
      <t xml:space="preserve">Smaller initial concept at wall build out w/Gabby and Kate
Launch sample yardage; request mock yardage
Print/artwork/wash TP x for sample rolls (F)
</t>
    </r>
    <r>
      <rPr>
        <sz val="16"/>
        <color theme="1"/>
        <rFont val="Arial"/>
        <family val="2"/>
        <scheme val="minor"/>
      </rPr>
      <t xml:space="preserve">
</t>
    </r>
  </si>
  <si>
    <r>
      <rPr>
        <i/>
        <sz val="16"/>
        <rFont val="Arial"/>
        <family val="2"/>
        <scheme val="minor"/>
      </rPr>
      <t>mocking yardage sent to Philly</t>
    </r>
    <r>
      <rPr>
        <sz val="16"/>
        <color rgb="FFFF0000"/>
        <rFont val="Arial"/>
        <family val="2"/>
        <scheme val="minor"/>
      </rPr>
      <t xml:space="preserve">
WEAR NOW IN PHILLY 7.25 FOR 10/8 NDC</t>
    </r>
  </si>
  <si>
    <t xml:space="preserve">PRELIM TOP 10 (Th)
</t>
  </si>
  <si>
    <t>FINAL TOP 10 (Th)</t>
  </si>
  <si>
    <t>START WEEK 37 DUE TO XMAS BLACKOUT (RECONFIRM SWEATER POHO DATES?)</t>
  </si>
  <si>
    <t>PLANNING FIN ARC (Th)
INITIAL SEASONAL CONCEPT (M)</t>
  </si>
  <si>
    <t xml:space="preserve">
INITIAL SEASONAL CONCEPT (M)</t>
  </si>
  <si>
    <r>
      <rPr>
        <i/>
        <sz val="16"/>
        <color rgb="FFFF0000"/>
        <rFont val="Arial"/>
        <family val="2"/>
        <scheme val="minor"/>
      </rPr>
      <t>Sweater POHO later due to CNY; no vsl month 1</t>
    </r>
    <r>
      <rPr>
        <i/>
        <sz val="16"/>
        <rFont val="Arial"/>
        <family val="2"/>
        <scheme val="minor"/>
      </rPr>
      <t xml:space="preserve">
Bulk fits week 1</t>
    </r>
  </si>
  <si>
    <t>Cell Formatting Legend</t>
  </si>
  <si>
    <t>Yellow</t>
  </si>
  <si>
    <r>
      <t xml:space="preserve">Cells that contain key </t>
    </r>
    <r>
      <rPr>
        <b/>
        <sz val="11"/>
        <color theme="1"/>
        <rFont val="Calibri"/>
        <family val="2"/>
      </rPr>
      <t>anchor dates</t>
    </r>
    <r>
      <rPr>
        <sz val="11"/>
        <color theme="1"/>
        <rFont val="Calibri"/>
        <family val="2"/>
      </rPr>
      <t xml:space="preserve"> that the calendar is built off of</t>
    </r>
  </si>
  <si>
    <t>Blue</t>
  </si>
  <si>
    <r>
      <t xml:space="preserve">Cells that contain dates that were adjusted due to </t>
    </r>
    <r>
      <rPr>
        <b/>
        <sz val="11"/>
        <color theme="1"/>
        <rFont val="Calibri"/>
        <family val="2"/>
      </rPr>
      <t>holidays</t>
    </r>
  </si>
  <si>
    <t>Red</t>
  </si>
  <si>
    <r>
      <t xml:space="preserve">Cells that contain dates that were adjusted due to </t>
    </r>
    <r>
      <rPr>
        <b/>
        <sz val="11"/>
        <color theme="1"/>
        <rFont val="Calibri"/>
        <family val="2"/>
      </rPr>
      <t>seasonal overlap</t>
    </r>
  </si>
  <si>
    <t>Orange</t>
  </si>
  <si>
    <r>
      <t xml:space="preserve">BTS 2019 is for </t>
    </r>
    <r>
      <rPr>
        <b/>
        <sz val="11"/>
        <color theme="1"/>
        <rFont val="Calibri"/>
        <family val="2"/>
      </rPr>
      <t>formula reference only</t>
    </r>
  </si>
  <si>
    <t>Green</t>
  </si>
  <si>
    <r>
      <t>Cells that contain dates during</t>
    </r>
    <r>
      <rPr>
        <b/>
        <sz val="11"/>
        <color theme="1"/>
        <rFont val="Calibri"/>
        <family val="2"/>
      </rPr>
      <t xml:space="preserve"> CNY shutdown</t>
    </r>
    <r>
      <rPr>
        <sz val="11"/>
        <color theme="1"/>
        <rFont val="Calibri"/>
        <family val="2"/>
      </rPr>
      <t xml:space="preserve"> and need to be reviewed</t>
    </r>
  </si>
  <si>
    <t>Peach</t>
  </si>
  <si>
    <r>
      <t xml:space="preserve">Cells that contain dates during </t>
    </r>
    <r>
      <rPr>
        <b/>
        <sz val="11"/>
        <color theme="1"/>
        <rFont val="Calibri"/>
        <family val="2"/>
      </rPr>
      <t xml:space="preserve">Diwali </t>
    </r>
    <r>
      <rPr>
        <sz val="11"/>
        <color theme="1"/>
        <rFont val="Calibri"/>
        <family val="2"/>
      </rPr>
      <t>shutdown and need to be reviewed</t>
    </r>
  </si>
  <si>
    <t>Pink</t>
  </si>
  <si>
    <t>Cells that contain China 5/1 and 10/1 holiday</t>
  </si>
  <si>
    <t>Phase</t>
  </si>
  <si>
    <t>Calendar Item</t>
  </si>
  <si>
    <t>Type</t>
  </si>
  <si>
    <t>Standard # Days</t>
  </si>
  <si>
    <t>Working Days</t>
  </si>
  <si>
    <t>Before/After</t>
  </si>
  <si>
    <t>Dependency</t>
  </si>
  <si>
    <t>Day of Week</t>
  </si>
  <si>
    <t>Fall 2019</t>
  </si>
  <si>
    <t>Holiday 2019</t>
  </si>
  <si>
    <t>Trans 2019/2020</t>
  </si>
  <si>
    <t>Meeting</t>
  </si>
  <si>
    <t>Before</t>
  </si>
  <si>
    <t>Tuesday</t>
  </si>
  <si>
    <t>Monday</t>
  </si>
  <si>
    <t>Deadline</t>
  </si>
  <si>
    <t>Friday</t>
  </si>
  <si>
    <t>Milestone</t>
  </si>
  <si>
    <t>Thursday</t>
  </si>
  <si>
    <t>Handoff</t>
  </si>
  <si>
    <t>After</t>
  </si>
  <si>
    <t>PD Exceptions</t>
  </si>
  <si>
    <t xml:space="preserve">Sample x </t>
  </si>
  <si>
    <t>Sweater and Jacket POHO</t>
  </si>
  <si>
    <t>POHO</t>
  </si>
  <si>
    <t>5th of M1</t>
  </si>
  <si>
    <t>Anchor Date</t>
  </si>
  <si>
    <t>Phase 2</t>
  </si>
  <si>
    <t>22nd of M1</t>
  </si>
  <si>
    <t xml:space="preserve">UOW CATEGORY AND SEASONAL REVIEW (with Meg and Trish) (Th)
</t>
  </si>
  <si>
    <t>WEAR NOW  PLACEHOLDER</t>
  </si>
  <si>
    <t>80% of TOP's due m1 wk1</t>
  </si>
  <si>
    <r>
      <t xml:space="preserve">Internal finalization for teams to review with Gabby and Lauren
Strike off x (F)
</t>
    </r>
    <r>
      <rPr>
        <i/>
        <sz val="16"/>
        <color rgb="FFFF0000"/>
        <rFont val="Arial"/>
        <family val="2"/>
        <scheme val="minor"/>
      </rPr>
      <t>WEAR NOW TREND PACK AND FINANCIALS DUE 4/1 NDC</t>
    </r>
  </si>
  <si>
    <r>
      <t xml:space="preserve">Incorporate quick fits for confirmed costing
Teams working on color assorts
</t>
    </r>
    <r>
      <rPr>
        <i/>
        <sz val="16"/>
        <color rgb="FFFF0000"/>
        <rFont val="Arial"/>
        <family val="2"/>
        <scheme val="minor"/>
      </rPr>
      <t>WEAR NOW TREND PACK AND FINANCIALS DUE</t>
    </r>
    <r>
      <rPr>
        <i/>
        <sz val="16"/>
        <color theme="1"/>
        <rFont val="Arial"/>
        <family val="2"/>
        <scheme val="minor"/>
      </rPr>
      <t xml:space="preserve"> </t>
    </r>
  </si>
  <si>
    <r>
      <t xml:space="preserve">Incorporate quick fits for confirmed costing
Teams working on color assorts
</t>
    </r>
    <r>
      <rPr>
        <i/>
        <sz val="16"/>
        <color rgb="FFFF0000"/>
        <rFont val="Arial"/>
        <family val="2"/>
        <scheme val="minor"/>
      </rPr>
      <t>WEAR NOW TREND PACK and FINANCIALS DUE</t>
    </r>
    <r>
      <rPr>
        <i/>
        <sz val="16"/>
        <color theme="1"/>
        <rFont val="Arial"/>
        <family val="2"/>
        <scheme val="minor"/>
      </rPr>
      <t xml:space="preserve"> </t>
    </r>
  </si>
  <si>
    <r>
      <t xml:space="preserve">Incorporate quick fits for confirmed costing
Teams working on color assorts
</t>
    </r>
    <r>
      <rPr>
        <i/>
        <sz val="16"/>
        <color rgb="FFFF0000"/>
        <rFont val="Arial"/>
        <family val="2"/>
        <scheme val="minor"/>
      </rPr>
      <t>WEAR NOW TREND PACK and FINANCIALS  DUE</t>
    </r>
    <r>
      <rPr>
        <i/>
        <sz val="16"/>
        <color theme="1"/>
        <rFont val="Arial"/>
        <family val="2"/>
        <scheme val="minor"/>
      </rPr>
      <t xml:space="preserve"> </t>
    </r>
  </si>
  <si>
    <r>
      <t>Need two full days for working meetings- 3 hours per category;</t>
    </r>
    <r>
      <rPr>
        <i/>
        <sz val="16"/>
        <color rgb="FFFF0000"/>
        <rFont val="Arial"/>
        <family val="2"/>
        <scheme val="minor"/>
      </rPr>
      <t xml:space="preserve">
Pack deadline in order of priority styles due eod (F)</t>
    </r>
  </si>
  <si>
    <r>
      <t xml:space="preserve">Color palettes by fabric finalized (F)
Priority set ups begin (M)
Priority tech pack x (F)
</t>
    </r>
    <r>
      <rPr>
        <i/>
        <sz val="16"/>
        <color rgb="FFFF0000"/>
        <rFont val="Arial"/>
        <family val="2"/>
        <scheme val="minor"/>
      </rPr>
      <t>Detailed style pack due eod (Tu)</t>
    </r>
  </si>
  <si>
    <t>Deadline for 80% TOP's m1/wk1</t>
  </si>
  <si>
    <t xml:space="preserve">
RAW MAT JACKET AND SWEATER YARN ALIGNMENT (T)
EMBELLISHMENT CONCEPT PASS OFF (T)</t>
  </si>
  <si>
    <t>INITIAL FABRIC SHOWBACK (T)
EMBELLISHMENT SHOWBACK WITH ARTWORK COMPLETE (T)</t>
  </si>
  <si>
    <t>Fabric showback (1 week earlier)
Embellish art x for mocks(F)</t>
  </si>
  <si>
    <r>
      <t xml:space="preserve">
</t>
    </r>
    <r>
      <rPr>
        <i/>
        <sz val="16"/>
        <color rgb="FFFF0000"/>
        <rFont val="Arial"/>
        <family val="2"/>
        <scheme val="minor"/>
      </rPr>
      <t>Need initial silhouette direction from concept for sweaters and jackets mocks
Need embellishment direction for mocking</t>
    </r>
    <r>
      <rPr>
        <i/>
        <sz val="16"/>
        <color theme="1"/>
        <rFont val="Arial"/>
        <family val="2"/>
        <scheme val="minor"/>
      </rPr>
      <t xml:space="preserve">
Sweater and Jackets only</t>
    </r>
  </si>
  <si>
    <t>RAW MATERIALS ALIGNMENT (T)
JACKET AND YARN FABRIC SHOWBACK (T)</t>
  </si>
  <si>
    <t xml:space="preserve">SWIM RAW MAT AND CONCEPT DUE </t>
  </si>
  <si>
    <t>SWIM SET UP AND TPX</t>
  </si>
  <si>
    <t>SWIM COLOR PALETTE AND ART X DUE</t>
  </si>
  <si>
    <r>
      <t xml:space="preserve">TRAVEL WINDOW
</t>
    </r>
    <r>
      <rPr>
        <sz val="16"/>
        <color rgb="FFFF0000"/>
        <rFont val="Arial"/>
        <family val="2"/>
        <scheme val="minor"/>
      </rPr>
      <t xml:space="preserve">RENEWAL CONCEPT DUE </t>
    </r>
  </si>
  <si>
    <t>RENEWAL SEASONAL BUY REVIEW IN LA</t>
  </si>
  <si>
    <r>
      <t xml:space="preserve">TRAVEL WINDOW
</t>
    </r>
    <r>
      <rPr>
        <sz val="16"/>
        <color rgb="FFFF0000"/>
        <rFont val="Arial"/>
        <family val="2"/>
        <scheme val="minor"/>
      </rPr>
      <t>RENEWAL CONCEPT DUE</t>
    </r>
  </si>
  <si>
    <r>
      <t xml:space="preserve">UOW CATEGORY AND SEASONAL REVIEW (with Meg and Trish) (Th)
</t>
    </r>
    <r>
      <rPr>
        <sz val="16"/>
        <color rgb="FFFF0000"/>
        <rFont val="Arial"/>
        <family val="2"/>
        <scheme val="minor"/>
      </rPr>
      <t xml:space="preserve">
RENEWAL LATE ADD SAMPLES DUE</t>
    </r>
  </si>
  <si>
    <t xml:space="preserve">
Bulk fits week 1
</t>
  </si>
  <si>
    <t xml:space="preserve">TRAVEL WINDOW
</t>
  </si>
  <si>
    <t>Spring 2020</t>
  </si>
  <si>
    <t>Summer 2020</t>
  </si>
  <si>
    <t>BTS 2020</t>
  </si>
  <si>
    <t>Fall 2020</t>
  </si>
  <si>
    <t>Holiday 2020</t>
  </si>
  <si>
    <t>Trans 2020/2021</t>
  </si>
  <si>
    <t>UOW Category and Season Review with Meg and Trish</t>
  </si>
  <si>
    <t xml:space="preserve">
RAW MAT JACKET, INTIMATES AND SWEATER  YARN ALIGNMENT (T)
EMBELLISHMENT CONCEPT PASS OFF (T)</t>
  </si>
  <si>
    <r>
      <rPr>
        <sz val="16"/>
        <color rgb="FFFF0000"/>
        <rFont val="Arial"/>
        <family val="2"/>
        <scheme val="minor"/>
      </rPr>
      <t>BIG PICTURE - FAMILY OF….REVIEW</t>
    </r>
    <r>
      <rPr>
        <sz val="16"/>
        <color theme="1"/>
        <rFont val="Arial"/>
        <family val="2"/>
        <scheme val="minor"/>
      </rPr>
      <t xml:space="preserve">
FABRIC/TRIM/EMBELLISHMENT ALIGNMENT (T)
JACKET, WINT AND YARN FABRIC SHOWBACK (T)</t>
    </r>
  </si>
  <si>
    <t>YARN, FABRIC, &amp; PRE-DEV FINAL REVIEW - SWEATERS, JKTSAND WINT (W)
LINE PLAN REVIEW Sweaters, Jackets and WINT only (Th)</t>
  </si>
  <si>
    <t xml:space="preserve">
Concept/Design  ALIGNMENT - SWEATERS, JKTS, and WINT (T)</t>
  </si>
  <si>
    <r>
      <t xml:space="preserve">
</t>
    </r>
    <r>
      <rPr>
        <i/>
        <sz val="16"/>
        <color rgb="FFFF0000"/>
        <rFont val="Arial"/>
        <family val="2"/>
        <scheme val="minor"/>
      </rPr>
      <t>Need initial silhouette direction from concept for sweaters and jackets mocks
Need embellishment direction for mocking</t>
    </r>
    <r>
      <rPr>
        <i/>
        <sz val="16"/>
        <color theme="1"/>
        <rFont val="Arial"/>
        <family val="2"/>
        <scheme val="minor"/>
      </rPr>
      <t xml:space="preserve">
Sweaters,  Jackets and Intimates only</t>
    </r>
  </si>
  <si>
    <t>Begin wall build out with fabrics/prints/ wash targets - Design and Concept
Jacket, Wint fabrics and yarns ordered (F)</t>
  </si>
  <si>
    <t>IHD &amp; tailoring bodies details from Design to PD Sweaters, Jackets and WINT only(Th)
Sweater , Jacket and WINT Sample x (F)</t>
  </si>
  <si>
    <t xml:space="preserve">
SWEATER, JACKET, INTIMATES SAMPLE REVIEW  (Tu)
SWEATER, Jacket, Intimates POHO (Th)
EARLY COMMIT AND FABRIC BOOKING MTG (Th)</t>
  </si>
  <si>
    <t xml:space="preserve">
SWEATER, JACKET, INTIMATES SAMPLE REVIEW  (Tu)
Intimates POHO (Th)
EARLY COMMIT AND FABRIC BOOKING MTG (Th)</t>
  </si>
  <si>
    <t>SWEATER , Jacket POHO (Th)
POHO (Tu/W)</t>
  </si>
  <si>
    <t>Sweaters, Jackets, Intimates Wk 1 Set Ups</t>
  </si>
  <si>
    <t>Sweaters, Jackets, Intimates Wk 1 Tech Pack X</t>
  </si>
  <si>
    <t>Cells that contain key anchor dates that the calendar is built off of</t>
  </si>
  <si>
    <t>Phase 1</t>
  </si>
  <si>
    <t>Phase 2 PO's due (EOD)</t>
  </si>
  <si>
    <t xml:space="preserve">Note: Please adjust CNY shutdown start and end date for each year  </t>
  </si>
  <si>
    <t>Holiday</t>
  </si>
  <si>
    <t>New Year's Day</t>
  </si>
  <si>
    <t>Memorial Day</t>
  </si>
  <si>
    <t>Independence Day</t>
  </si>
  <si>
    <t>Labor Day</t>
  </si>
  <si>
    <t>Thanksgiving Day</t>
  </si>
  <si>
    <t>Christmas Day</t>
  </si>
  <si>
    <t>CNY Shutdown Start Date</t>
  </si>
  <si>
    <t>CNY</t>
  </si>
  <si>
    <t>CNY Shutdown End Date</t>
  </si>
  <si>
    <t>Diwali Shutdown Start Date</t>
  </si>
  <si>
    <t xml:space="preserve">Diwali </t>
  </si>
  <si>
    <t>Diwali Shutdown End Date</t>
  </si>
  <si>
    <t>China Golden Week</t>
  </si>
  <si>
    <r>
      <t xml:space="preserve">
</t>
    </r>
    <r>
      <rPr>
        <i/>
        <sz val="16"/>
        <color rgb="FFFF0000"/>
        <rFont val="Arial"/>
        <family val="2"/>
        <scheme val="minor"/>
      </rPr>
      <t>Need initial silhouette direction from concept 
Need embellishment direction for mocking</t>
    </r>
    <r>
      <rPr>
        <i/>
        <sz val="16"/>
        <color theme="1"/>
        <rFont val="Arial"/>
        <family val="2"/>
        <scheme val="minor"/>
      </rPr>
      <t xml:space="preserve">
All categories</t>
    </r>
  </si>
  <si>
    <t>JACKET, WINT AND YARN FABRIC SHOWBACK (T)</t>
  </si>
  <si>
    <t>All categories showback?</t>
  </si>
  <si>
    <t>SWEATERS/JACKETS/INTIMATES WORKING ALIGNMENT MEETINGS (T)</t>
  </si>
  <si>
    <t>PD EXCEPTIONS - SWEATERS, JKTS, INT (M)</t>
  </si>
  <si>
    <t xml:space="preserve">Sweaters, Jackets and Intimates Wk 1 Set Ups (M)
Sweaters, Jackets and Intimates Wk 1 Tech Pack X (F)
</t>
  </si>
  <si>
    <r>
      <t xml:space="preserve">
</t>
    </r>
    <r>
      <rPr>
        <sz val="16"/>
        <color rgb="FFFF0000"/>
        <rFont val="Arial"/>
        <family val="2"/>
        <scheme val="minor"/>
      </rPr>
      <t>RAW MAT ALL CATEGORIES FABRIC AND TRIM (T)</t>
    </r>
    <r>
      <rPr>
        <sz val="16"/>
        <color theme="1"/>
        <rFont val="Arial"/>
        <family val="2"/>
        <scheme val="minor"/>
      </rPr>
      <t xml:space="preserve">
EMBELLISHMENT CONCEPT PASS OFF (T)</t>
    </r>
  </si>
  <si>
    <t>mocking begins
teams leave working meeting with list of priority set up styles</t>
  </si>
  <si>
    <t>mocking begins
teams prep for set ups</t>
  </si>
  <si>
    <t xml:space="preserve">PRINT/ARTWORK/WASH MTG (M)
HOLIDAY SWIM MIX AND MATCH ART X (F)
</t>
  </si>
  <si>
    <t xml:space="preserve">TEAM PREP FOR SAMPLE REVIEW (Tu-F)
</t>
  </si>
  <si>
    <r>
      <t xml:space="preserve">
SWEATER, JACKET, INTIMATES SAMPLE REVIEW  (Tu)
SWEATER, Jacket, Intimates POHO (Th)
EARLY COMMIT AND FABRIC BOOKING MTG (Th)
</t>
    </r>
    <r>
      <rPr>
        <sz val="16"/>
        <color rgb="FF0070C0"/>
        <rFont val="Arial"/>
        <family val="2"/>
        <scheme val="minor"/>
      </rPr>
      <t>5/25 ART DUE (F)</t>
    </r>
  </si>
  <si>
    <r>
      <t xml:space="preserve">
SWEATER, JACKET, INTIMATES SAMPLE REVIEW  (Tu)
SWEATER, Jacket, Intimates POHO (Th)
EARLY COMMIT AND FABRIC BOOKING MTG (Th)
</t>
    </r>
    <r>
      <rPr>
        <sz val="16"/>
        <color rgb="FF0070C0"/>
        <rFont val="Arial"/>
        <family val="2"/>
        <scheme val="minor"/>
      </rPr>
      <t>5/25 ART DUE (W)</t>
    </r>
  </si>
  <si>
    <t xml:space="preserve">PLANNING FIN ARC (Th)
BRANDED CONCEPT DUE
</t>
  </si>
  <si>
    <t>TRAVEL WINDOW
BRANDED CONCEPT DUE</t>
  </si>
  <si>
    <t>Bulk fits week 2
m1 DELIVERY ART X (F)</t>
  </si>
  <si>
    <t>m2 DELIVERY ART X (F)</t>
  </si>
  <si>
    <t>Ongoing Meetings</t>
  </si>
  <si>
    <t>UO Bimonthly Graphics Meeting</t>
  </si>
  <si>
    <r>
      <t xml:space="preserve">
</t>
    </r>
    <r>
      <rPr>
        <sz val="16"/>
        <color rgb="FF0070C0"/>
        <rFont val="Arial"/>
        <family val="2"/>
        <scheme val="minor"/>
      </rPr>
      <t>5/25 ART DUE (W)</t>
    </r>
    <r>
      <rPr>
        <sz val="16"/>
        <color theme="1"/>
        <rFont val="Arial"/>
        <family val="2"/>
        <scheme val="minor"/>
      </rPr>
      <t xml:space="preserve">
PRINT ARTWORK WRAPAROUND (F)</t>
    </r>
  </si>
  <si>
    <t xml:space="preserve">
MEG/MERCH SKETCH REVIEW - SWEATERS, JKTS, INT (T)
PD SKETCH REVIEW - SWEATERS, JKTS, INT (F)
INITIAL PRINT OVERVIEW WITH TEAM (W)</t>
  </si>
  <si>
    <t xml:space="preserve">Print boards due by eod Thursday for teams working alignment
</t>
  </si>
  <si>
    <r>
      <t xml:space="preserve">Sweaters, Jackets and Intimates Wk 1 Set Ups (M)
Sweaters, Jackets and Intimates Wk 1 Tech Pack X (F)
</t>
    </r>
    <r>
      <rPr>
        <i/>
        <sz val="16"/>
        <color rgb="FFFF0000"/>
        <rFont val="Arial"/>
        <family val="2"/>
        <scheme val="minor"/>
      </rPr>
      <t xml:space="preserve">
Pack deadline in order of priority styles due eod (T)</t>
    </r>
    <r>
      <rPr>
        <i/>
        <sz val="16"/>
        <color theme="1"/>
        <rFont val="Arial"/>
        <family val="2"/>
        <scheme val="minor"/>
      </rPr>
      <t xml:space="preserve">
</t>
    </r>
    <r>
      <rPr>
        <i/>
        <sz val="16"/>
        <color rgb="FFFF0000"/>
        <rFont val="Arial"/>
        <family val="2"/>
        <scheme val="minor"/>
      </rPr>
      <t>Detailed Style pack due eod (Th)</t>
    </r>
    <r>
      <rPr>
        <i/>
        <sz val="16"/>
        <color theme="1"/>
        <rFont val="Arial"/>
        <family val="2"/>
        <scheme val="minor"/>
      </rPr>
      <t xml:space="preserve">
Print art wrapraround is Gab/Lauren signoff</t>
    </r>
  </si>
  <si>
    <t xml:space="preserve">
PD EXCEPTIONS (W)
</t>
  </si>
  <si>
    <r>
      <t xml:space="preserve">Sweaters, Jackets and Int Set Ups wk 2(M)
Sweaters, Jackets and Intimates TPX wk 2 (F)
Color palettes by fabric finalized (F)
Priority set ups China begin  (M)
Priority tech pack China x (F)
</t>
    </r>
    <r>
      <rPr>
        <i/>
        <sz val="16"/>
        <color rgb="FFFF0000"/>
        <rFont val="Arial"/>
        <family val="2"/>
        <scheme val="minor"/>
      </rPr>
      <t>China strikeoffs art x deadline (F) ?</t>
    </r>
  </si>
  <si>
    <r>
      <t xml:space="preserve">PD EXCEPTIONS - SWEATERS, JKTS, INT (T)
PRE-DEV FINAL FABRIC REVIEW (Tu)
SEASONAL CONCEPT PRESENTATION TO TEAM
 (Tu)
</t>
    </r>
    <r>
      <rPr>
        <sz val="16"/>
        <color rgb="FFFF0000"/>
        <rFont val="Arial"/>
        <family val="2"/>
        <scheme val="minor"/>
      </rPr>
      <t>INITIAL PRINT OVERVIEW WITH TEAM (Tu)</t>
    </r>
    <r>
      <rPr>
        <sz val="16"/>
        <color theme="1"/>
        <rFont val="Arial"/>
        <family val="2"/>
        <scheme val="minor"/>
      </rPr>
      <t xml:space="preserve">
LINE PLAN REVIEW (Th)
</t>
    </r>
    <r>
      <rPr>
        <sz val="16"/>
        <color rgb="FFFF0000"/>
        <rFont val="Arial"/>
        <family val="2"/>
        <scheme val="minor"/>
      </rPr>
      <t>WORKING ALIGNMENT MEETING (F,M)</t>
    </r>
  </si>
  <si>
    <t>Raw Materials - all categories</t>
  </si>
  <si>
    <t>SPRING 2020</t>
  </si>
  <si>
    <t xml:space="preserve">NDC </t>
  </si>
  <si>
    <t>EL SURTIDO HANDOFF (Th)
PRINT ARTWORK WRAPAROUND (Th)</t>
  </si>
  <si>
    <t xml:space="preserve">PD EXCEPTIONS (W)
</t>
  </si>
  <si>
    <t xml:space="preserve">
PRE-DEV FINAL FABRIC REVIEW (Tu)
SEASONAL CONCEPT PRESENTATION TO TEAM
 (Tu)
INITIAL PRINT OVERVIEW WITH TEAM (Tu)
LINE PLAN REVIEW (Th)
TEAM WORKING ALIGNMENT MEETINGS (F,M)</t>
  </si>
  <si>
    <t>Sweaters, Jackets and Intimates Set Ups wk 2 (M)
Sweaters, Jackets and Intimates TPX wk 2 (F)
Color palettes by fabric finalized (F)
Priority set ups China begin  (M)
Priority tech pack China x (F)
Pack deadline with priority styles due eod (Tu)
Pack with estimated units, month, skus due eod (Th)</t>
  </si>
  <si>
    <t>Teams present final print/color assort to Gab/Lauren</t>
  </si>
  <si>
    <t>INITIAL FABRIC SHOWBACK (T)
ALL CATEGORIES</t>
  </si>
  <si>
    <t>INITIAL WALL BUILD OUT (M)</t>
  </si>
  <si>
    <t xml:space="preserve">
EMBELLISHMENT SHOWBACK WITH ARTWORK COMPLETE (T)
CONCEPT WALL REVIEW WITH GAB/LAUREN (M)</t>
  </si>
  <si>
    <t>Request mocking yardage for Concept (F)</t>
  </si>
  <si>
    <t>Mocking yardage sent to Philly 
Jacket fabrics and yarns ordered (F)
Launch sample yardage (F)
Latest art x date for printed rolls (F)</t>
  </si>
  <si>
    <t xml:space="preserve">
teams prep for set ups</t>
  </si>
  <si>
    <t>Collection Wk 1 Set ups</t>
  </si>
  <si>
    <t>Collection Wk 1 Tech pack x</t>
  </si>
  <si>
    <t>Latest print art x deadline for non China strikeoffs at POHO</t>
  </si>
  <si>
    <t xml:space="preserve">SWEATERS/JACKETS/INTIMATES WORKING ALIGNMENT MEETINGS (T)
</t>
  </si>
  <si>
    <r>
      <t xml:space="preserve">
PRE-DEV FINAL FABRIC REVIEW (Tu)
SEASONAL CONCEPT PRESENTATION TO TEAM
 (Tu)
INITIAL PRINT OVERVIEW WITH TEAM (Tu)
LINE PLAN REVIEW (Th)
</t>
    </r>
    <r>
      <rPr>
        <sz val="16"/>
        <color rgb="FFFF0000"/>
        <rFont val="Arial"/>
        <family val="2"/>
        <scheme val="minor"/>
      </rPr>
      <t>TEAM WORKING ALIGNMENT MEETINGS (F,M)</t>
    </r>
  </si>
  <si>
    <r>
      <t xml:space="preserve">Sweaters, Jackets and Intimates Set Ups wk 2 (M)
Sweaters, Jackets and Intimates TPX wk 2 (F)
</t>
    </r>
    <r>
      <rPr>
        <i/>
        <sz val="16"/>
        <color rgb="FFFF0000"/>
        <rFont val="Arial"/>
        <family val="2"/>
        <scheme val="minor"/>
      </rPr>
      <t xml:space="preserve">
</t>
    </r>
    <r>
      <rPr>
        <i/>
        <sz val="16"/>
        <color theme="1"/>
        <rFont val="Arial"/>
        <family val="2"/>
        <scheme val="minor"/>
      </rPr>
      <t xml:space="preserve">
</t>
    </r>
    <r>
      <rPr>
        <i/>
        <sz val="16"/>
        <color rgb="FFFF0000"/>
        <rFont val="Arial"/>
        <family val="2"/>
        <scheme val="minor"/>
      </rPr>
      <t>Pack deadline in order of priority styles due eod (T)
Detailed Style pack due eod (Th)</t>
    </r>
  </si>
  <si>
    <r>
      <t xml:space="preserve">EL SURTIDO HANDOFF (Th)
</t>
    </r>
    <r>
      <rPr>
        <sz val="16"/>
        <color rgb="FFFF0000"/>
        <rFont val="Arial"/>
        <family val="2"/>
        <scheme val="minor"/>
      </rPr>
      <t>RENEWAL CONCEPT DUE
PRINT ARTWORK WRAPAROUND (Th)</t>
    </r>
  </si>
  <si>
    <t>IHD &amp; tailoring bodies details from Design to PD Sweaters, Jackets and WINT only(Th)
Sweater , Jacket and WINT Sample x (F)
Latest print art x deadline for strikeoffs at POHO</t>
  </si>
  <si>
    <t xml:space="preserve">Color palettes by fabric finalized (F)
Priority set ups China begin  (M)
Priority tech pack China x (F)
</t>
  </si>
  <si>
    <r>
      <t xml:space="preserve">JACKET, WINT AND YARN FABRIC SHOWBACK (T)
</t>
    </r>
    <r>
      <rPr>
        <sz val="16"/>
        <color rgb="FFFF0000"/>
        <rFont val="Arial"/>
        <family val="2"/>
        <scheme val="minor"/>
      </rPr>
      <t xml:space="preserve">ALL FABRIC SHOWBACK? </t>
    </r>
  </si>
  <si>
    <t>CONCEPT WALL REVIEW WITH GAB/LAUREN (M)
EMBELLISHMENT SHOWBACK WITH ARTWORK COMPLETE (T)</t>
  </si>
  <si>
    <t xml:space="preserve">
Embellish art x for mocks(F)
Request mocking yardage for concept (F)</t>
  </si>
  <si>
    <t xml:space="preserve">PLANNING FIN ARC (Th)
</t>
  </si>
  <si>
    <t xml:space="preserve">
teams leave working meeting with list of priority set up styles</t>
  </si>
  <si>
    <r>
      <rPr>
        <sz val="16"/>
        <color rgb="FFFF0000"/>
        <rFont val="Arial"/>
        <family val="2"/>
        <scheme val="minor"/>
      </rPr>
      <t>BIG PICTURE - FAMILY OF….REVIEW</t>
    </r>
    <r>
      <rPr>
        <sz val="16"/>
        <color theme="1"/>
        <rFont val="Arial"/>
        <family val="2"/>
        <scheme val="minor"/>
      </rPr>
      <t xml:space="preserve">
FABRIC SHOWBACK ALL CATEGORIES</t>
    </r>
  </si>
  <si>
    <t>Calendar adjustments per last calendar meeting</t>
  </si>
  <si>
    <t>With move of team working alignment to prior week Friday and Monday new overlap as follows:</t>
  </si>
  <si>
    <t xml:space="preserve">Week of 2/18/19 - FALL POHO overlap HOLIDAY CONCEPT, PRINT OVERVIEW, LINE PLAN AND team alignment working meetings </t>
  </si>
  <si>
    <t>Week of 8/19 /19 - TRANS POHO overlap SPRING CONCEPT, PRINT OVERVIEW, LINE PLAN and team alignment working meetings</t>
  </si>
  <si>
    <t>Possible solution - move POHO up from Tuesday to week prior Friday - feasible for all teams?</t>
  </si>
  <si>
    <t xml:space="preserve">Initial print overview with team (Tuesday) followed by team working meetings on Friday - boards won't be ready in time for working meetings; </t>
  </si>
  <si>
    <t>Can alleviate by prepping boards for the Gabby concept overview the week prior?</t>
  </si>
  <si>
    <t>Raw Mat meeting - all categories - week 36</t>
  </si>
  <si>
    <t>Fabric showback - all categories - 3 weeks later - week 33</t>
  </si>
  <si>
    <t>Embellishment showback - discuss timing</t>
  </si>
  <si>
    <t>Wall build out begins week 32 (one week earlier)</t>
  </si>
  <si>
    <t>Wall complete to review with buying week 31</t>
  </si>
  <si>
    <t>Final yardage launch and art x date at week 30</t>
  </si>
  <si>
    <t xml:space="preserve">Print wraparound moves from week 23 to week 22 - giving team another week to work on print and color assort - </t>
  </si>
  <si>
    <t>Art x for strikeoffs moves to week 19 for strikeoff x week 16</t>
  </si>
  <si>
    <t>(1 week of padding to what was agreed)</t>
  </si>
  <si>
    <t>Week of 4/22/219 - HOL POHO overlap TRANS CONCEPT, PRINT OVERV IEW, LINE PLAN, and team alignment working meetings</t>
  </si>
  <si>
    <t>Initia print concept when - following wall complete?</t>
  </si>
  <si>
    <t xml:space="preserve">FINAL TOP 10 (Th)
CMO REVIEWS
</t>
  </si>
  <si>
    <t>FINAL TOP 10 (W)
CMO REVIEWS</t>
  </si>
  <si>
    <t>FINAL TOP 10 (Th)
CMO REVIEWS</t>
  </si>
  <si>
    <t>STRATEGY MEETINGS</t>
  </si>
  <si>
    <t>UO Bimonthly Graphics Meeting
STRATEGY MEETINGS</t>
  </si>
  <si>
    <r>
      <t xml:space="preserve">Bulk fits week 2
</t>
    </r>
    <r>
      <rPr>
        <i/>
        <sz val="16"/>
        <color rgb="FFFF0000"/>
        <rFont val="Arial"/>
        <family val="2"/>
        <scheme val="minor"/>
      </rPr>
      <t xml:space="preserve">WEAR NOW TREND PACK and FINANCIALS DUE </t>
    </r>
  </si>
  <si>
    <t>SUMMER 2020</t>
  </si>
  <si>
    <t xml:space="preserve">IHD &amp; tailoring bodies details from Design to PD (M)  Sample x (F)
</t>
  </si>
  <si>
    <t>Latest art x deadline for strikeoffs at POHO (F)</t>
  </si>
  <si>
    <t>Collection week 1 setups (M)
Collection week 1 tpx (F)</t>
  </si>
  <si>
    <t>SAME POHO ALL CATEGORIES DUE TO EARLIER CNY</t>
  </si>
  <si>
    <t xml:space="preserve">WEAR NOW TREND PACK and FINANCIALS DUE </t>
  </si>
  <si>
    <t>China setups (M)
China  tpx (F)
Teams present final print/color assort to Gab/Lauren</t>
  </si>
  <si>
    <t>FALL 2020</t>
  </si>
  <si>
    <t>IHD &amp; tailoring bodies details from Design to PD Sweaters and Jackets only(Th)
Sweater and Jacket Sample x (F)
Latest print art x deadline for non China strikeoffs at POHO</t>
  </si>
  <si>
    <t>EL SURTIDO HANDOFF (Th)
PRINT ARTWORK REVIEW/WRAPAROUND(W)</t>
  </si>
  <si>
    <t>HOLIDAY 2020</t>
  </si>
  <si>
    <t>NDC</t>
  </si>
  <si>
    <t>TRANS 2020/2021</t>
  </si>
  <si>
    <t>Request mocking yardage for Concept (F)
Jacket fabrics and yarns ordered (F)
Launch sample yardage (F)
Latest art x date for printed rolls (F)</t>
  </si>
  <si>
    <t xml:space="preserve">Mocking yardage sent to Philly </t>
  </si>
  <si>
    <t xml:space="preserve">IHD &amp; tailoring bodies details from Design to PD  Sample x (F)
</t>
  </si>
  <si>
    <t>LATER SWEATER POHO DUE TO CNY; SAMPLE TIMING TBD</t>
  </si>
  <si>
    <t>SAME POHO ALL CATEGORIES DUE TO EARLIER CNY?</t>
  </si>
  <si>
    <t>Mocking begins
Latest date to secure yardage for sample reviews</t>
  </si>
  <si>
    <t>Latest date to secure yardage for sample reviews</t>
  </si>
  <si>
    <t xml:space="preserve">
Bulk fits week 1
POHO two weeks earlier (wk 20) due to CNY</t>
  </si>
  <si>
    <r>
      <t xml:space="preserve">
Bulk fits week 1
</t>
    </r>
    <r>
      <rPr>
        <i/>
        <sz val="16"/>
        <color rgb="FFFF0000"/>
        <rFont val="Arial"/>
        <family val="2"/>
        <scheme val="minor"/>
      </rPr>
      <t>Sweaters will be air for first month of Summer due to cny</t>
    </r>
  </si>
  <si>
    <r>
      <t xml:space="preserve">Latest art x deadline for strikeoffs at POHO (F)
</t>
    </r>
    <r>
      <rPr>
        <i/>
        <sz val="16"/>
        <color rgb="FFFF0000"/>
        <rFont val="Arial"/>
        <family val="2"/>
        <scheme val="minor"/>
      </rPr>
      <t>Non-China setups (M) and tpx (F)</t>
    </r>
  </si>
  <si>
    <r>
      <t xml:space="preserve">
Bulk fits week 1
</t>
    </r>
    <r>
      <rPr>
        <i/>
        <sz val="16"/>
        <color rgb="FFFF0000"/>
        <rFont val="Arial"/>
        <family val="2"/>
        <scheme val="minor"/>
      </rPr>
      <t xml:space="preserve">Poho one week earlier </t>
    </r>
  </si>
  <si>
    <t>IHD &amp; tailoring bodies details from Design to PD (M)  
Non China sample x (F)</t>
  </si>
  <si>
    <t>China samples x (F)</t>
  </si>
  <si>
    <r>
      <t>Latest date to secure</t>
    </r>
    <r>
      <rPr>
        <i/>
        <sz val="16"/>
        <color rgb="FFFF0000"/>
        <rFont val="Arial"/>
        <family val="2"/>
        <scheme val="minor"/>
      </rPr>
      <t xml:space="preserve"> (non China) </t>
    </r>
    <r>
      <rPr>
        <i/>
        <sz val="16"/>
        <rFont val="Arial"/>
        <family val="2"/>
        <scheme val="minor"/>
      </rPr>
      <t>y</t>
    </r>
    <r>
      <rPr>
        <i/>
        <sz val="16"/>
        <color theme="1"/>
        <rFont val="Arial"/>
        <family val="2"/>
        <scheme val="minor"/>
      </rPr>
      <t>ardage for sample reviews</t>
    </r>
  </si>
  <si>
    <t>EARLIER PRE-DEVELOPMENT START DUE TO CNY</t>
  </si>
  <si>
    <t>JULY NDC FOR BTS</t>
  </si>
  <si>
    <t>POHO JULY NDC</t>
  </si>
  <si>
    <t>Thanksgiving week</t>
  </si>
  <si>
    <r>
      <t xml:space="preserve">
PRE-DEV FINAL FABRIC REVIEW (Tu)
SEASONAL CONCEPT PRESENTATION TO TEAM
 (Tu)
</t>
    </r>
    <r>
      <rPr>
        <sz val="16"/>
        <color rgb="FFFF0000"/>
        <rFont val="Arial"/>
        <family val="2"/>
        <scheme val="minor"/>
      </rPr>
      <t xml:space="preserve">CONCEPT ALIGNMENT MEETINGS (Tu)
</t>
    </r>
    <r>
      <rPr>
        <sz val="16"/>
        <color theme="1"/>
        <rFont val="Arial"/>
        <family val="2"/>
        <scheme val="minor"/>
      </rPr>
      <t xml:space="preserve">LINE PLAN REVIEW (Th)
</t>
    </r>
  </si>
  <si>
    <r>
      <t xml:space="preserve">Sweaters, Jackets and Intimates Set Ups wk 2 (M)
Sweaters, Jackets and Intimates TPX wk 2 (F)
</t>
    </r>
    <r>
      <rPr>
        <i/>
        <sz val="16"/>
        <color rgb="FFFF0000"/>
        <rFont val="Arial"/>
        <family val="2"/>
        <scheme val="minor"/>
      </rPr>
      <t xml:space="preserve">
</t>
    </r>
    <r>
      <rPr>
        <i/>
        <sz val="16"/>
        <color theme="1"/>
        <rFont val="Arial"/>
        <family val="2"/>
        <scheme val="minor"/>
      </rPr>
      <t xml:space="preserve">
</t>
    </r>
    <r>
      <rPr>
        <i/>
        <sz val="16"/>
        <color rgb="FFFF0000"/>
        <rFont val="Arial"/>
        <family val="2"/>
        <scheme val="minor"/>
      </rPr>
      <t>Pack deadline in order of priority styles due eod (Th)
Detailed Style pack due eod (F)</t>
    </r>
  </si>
  <si>
    <r>
      <rPr>
        <sz val="16"/>
        <color rgb="FFFF0000"/>
        <rFont val="Arial"/>
        <family val="2"/>
        <scheme val="minor"/>
      </rPr>
      <t>INITIAL PRINT OVERVIEW WITH TEAM (Th)</t>
    </r>
    <r>
      <rPr>
        <sz val="16"/>
        <color theme="1"/>
        <rFont val="Arial"/>
        <family val="2"/>
        <scheme val="minor"/>
      </rPr>
      <t xml:space="preserve">
TEAM WORKING ALIGNMENT MEETINGS (T,W)</t>
    </r>
  </si>
  <si>
    <t>SWIM RAW MAT AND CONCEPT DUE (TH)</t>
  </si>
  <si>
    <r>
      <t xml:space="preserve">PRINT/ARTWORK/WASH MTG (M)
</t>
    </r>
    <r>
      <rPr>
        <sz val="16"/>
        <color rgb="FF0070C0"/>
        <rFont val="Arial"/>
        <family val="2"/>
        <scheme val="minor"/>
      </rPr>
      <t xml:space="preserve">HOLIDAY SWIM MIX AND MATCH ART X (F)
</t>
    </r>
  </si>
  <si>
    <t xml:space="preserve">PLANNING FIN ARC (Th)
BRANDED CONCEPT DUE
INITIAL CONCEPT FOR SWEATERS/JKTS/WINT (Th)
</t>
  </si>
  <si>
    <t>INITIAL CONCEPT SWEATERS, JKTS, WINT (T, Th)
YARN, FABRIC, &amp; PRE-DEV FINAL REVIEW - SWEATERS, JKTSAND WINT (W)
LINE PLAN REVIEW Sweaters, Jackets and WINT only (Th)</t>
  </si>
  <si>
    <r>
      <t xml:space="preserve">Bulk fits week 2
</t>
    </r>
    <r>
      <rPr>
        <i/>
        <sz val="16"/>
        <color rgb="FFFF0000"/>
        <rFont val="Arial"/>
        <family val="2"/>
        <scheme val="minor"/>
      </rPr>
      <t xml:space="preserve"> </t>
    </r>
  </si>
  <si>
    <t>wk 2 april ndc</t>
  </si>
  <si>
    <t xml:space="preserve">BTS WK 2 NDC </t>
  </si>
  <si>
    <t xml:space="preserve">SWEATER, JACKET, INTIMATES SAMPLE REVIEW  (Tu)
SWEATER, Jacket, Intimates POHO (Th)
EARLY COMMIT AND FABRIC BOOKING MTG (Th)
</t>
  </si>
  <si>
    <t xml:space="preserve">sweaters/jackets - cny sample x 1/15; </t>
  </si>
  <si>
    <t>CONCEPT WK 30 DUE TO CNY/XMAS OVERLAP</t>
  </si>
  <si>
    <r>
      <t xml:space="preserve">
</t>
    </r>
    <r>
      <rPr>
        <i/>
        <sz val="16"/>
        <color rgb="FFFF0000"/>
        <rFont val="Arial"/>
        <family val="2"/>
        <scheme val="minor"/>
      </rPr>
      <t xml:space="preserve">
Concept moved 1 week earlier 
</t>
    </r>
    <r>
      <rPr>
        <i/>
        <sz val="16"/>
        <color theme="1"/>
        <rFont val="Arial"/>
        <family val="2"/>
        <scheme val="minor"/>
      </rPr>
      <t>teams prep for set ups</t>
    </r>
  </si>
  <si>
    <r>
      <t xml:space="preserve">
PRE-DEV FINAL FABRIC REVIEW (Tu)
</t>
    </r>
    <r>
      <rPr>
        <sz val="16"/>
        <color rgb="FFFF0000"/>
        <rFont val="Arial"/>
        <family val="2"/>
        <scheme val="minor"/>
      </rPr>
      <t xml:space="preserve">
</t>
    </r>
    <r>
      <rPr>
        <sz val="16"/>
        <color theme="1"/>
        <rFont val="Arial"/>
        <family val="2"/>
        <scheme val="minor"/>
      </rPr>
      <t xml:space="preserve">LINE PLAN REVIEW (Th)
</t>
    </r>
  </si>
  <si>
    <r>
      <t xml:space="preserve">IHD &amp; tailoring bodies details from Design to PD (M)  Non- China Sample x (F)
</t>
    </r>
    <r>
      <rPr>
        <i/>
        <sz val="16"/>
        <color rgb="FFFF0000"/>
        <rFont val="Arial"/>
        <family val="2"/>
        <scheme val="minor"/>
      </rPr>
      <t>5/25 ART DUE (F)</t>
    </r>
    <r>
      <rPr>
        <i/>
        <sz val="16"/>
        <color theme="1"/>
        <rFont val="Arial"/>
        <family val="2"/>
        <scheme val="minor"/>
      </rPr>
      <t xml:space="preserve">
</t>
    </r>
  </si>
  <si>
    <r>
      <rPr>
        <i/>
        <sz val="16"/>
        <color rgb="FFFF0000"/>
        <rFont val="Arial"/>
        <family val="2"/>
        <scheme val="minor"/>
      </rPr>
      <t>CMO one week earlier due to Thanksgiving</t>
    </r>
    <r>
      <rPr>
        <i/>
        <sz val="16"/>
        <color theme="1"/>
        <rFont val="Arial"/>
        <family val="2"/>
        <scheme val="minor"/>
      </rPr>
      <t xml:space="preserve">
Deadline for all seasonal buys M1</t>
    </r>
  </si>
  <si>
    <t xml:space="preserve">CONCEPT WEEK 25; Hold alignments (wk 23) and setups (wk 22) </t>
  </si>
  <si>
    <t xml:space="preserve">
</t>
  </si>
  <si>
    <t>SAMPLE REVIEW WITH TEAMS - GABBY/LAUREN (Tu)
OBI STYLE REVIEW</t>
  </si>
  <si>
    <r>
      <t xml:space="preserve">
</t>
    </r>
    <r>
      <rPr>
        <i/>
        <sz val="16"/>
        <color rgb="FFFF0000"/>
        <rFont val="Arial"/>
        <family val="2"/>
        <scheme val="minor"/>
      </rPr>
      <t>Non-China setups (M) and tpx (F)</t>
    </r>
  </si>
  <si>
    <t>PD EXCEPTIONS (W)</t>
  </si>
  <si>
    <t>Collection week 1 setups (M)
Collection week 1 tpx (F)
Teams present final print/color assort to Gab/Lauren</t>
  </si>
  <si>
    <t>Collection Wk 1 Set Ups (M)
Collection Wk 1 Tech Pack X (F)
Teams present final print/color assort to Gab/Lauren</t>
  </si>
  <si>
    <t xml:space="preserve">Sweaters, Jackets and Intimates Set Ups wk 2 (M)
Sweaters, Jackets and Intimates TPX wk 2 (F)
Color palettes by fabric finalized (F)
</t>
  </si>
  <si>
    <t>Pack deadline with priority styles due eod (M)
Pack with estimated units, month, skus due eod (Tu)
Priority set ups  begin  (M)
Priority tech pack x (F)</t>
  </si>
  <si>
    <t>Sweaters, Jackets, Intimates Wk 2 Set Ups</t>
  </si>
  <si>
    <t>Sweaters, Jackets, Intimates Wk 2 Tech Pack X</t>
  </si>
  <si>
    <t xml:space="preserve">
SWEATERS/JACKETS/INTIMATES WORKING ALIGNMENT MEETINGS (Th)</t>
  </si>
  <si>
    <t xml:space="preserve">Sweaters, Jackets and Intimates Set Ups wk 2 (M)
Sweaters, Jackets and Intimates TPX wk 2 (F)
</t>
  </si>
  <si>
    <t>MEG/TRISH CATEGORY REVIEW</t>
  </si>
  <si>
    <t>PRELIM TOP 10 (Th)
OBI SHOWBACK from pick pack</t>
  </si>
  <si>
    <t xml:space="preserve">
SAMPLE REVIEW WITH TEAMS - GABBY/LAUREN (Tu)
</t>
  </si>
  <si>
    <t xml:space="preserve">OBI pic pack due </t>
  </si>
  <si>
    <t xml:space="preserve">OBI SHOWBACK
PRELIM TOP 10
</t>
  </si>
  <si>
    <t>Owner</t>
  </si>
  <si>
    <t>Design</t>
  </si>
  <si>
    <t>Sourcing</t>
  </si>
  <si>
    <t>Buying</t>
  </si>
  <si>
    <t>Initial color palette finalized</t>
  </si>
  <si>
    <t>Attendees</t>
  </si>
  <si>
    <t>Buying, design, sourcing by category</t>
  </si>
  <si>
    <t>Gabby, Lauren, Kate, Guen, Colleen, Katherine, Meg, Trish, Barb, Lorie</t>
  </si>
  <si>
    <t>Per current attendees</t>
  </si>
  <si>
    <t>Global Business Review</t>
  </si>
  <si>
    <t>STRATEGY MEETINGS
Global Business Review</t>
  </si>
  <si>
    <t>UO Bimonthly Graphics Meeting
Global Business Review</t>
  </si>
  <si>
    <t xml:space="preserve">Planning Financial Architecture Overview </t>
  </si>
  <si>
    <t>Final color palette handoff</t>
  </si>
  <si>
    <t>SEASONAL CONCEPT PRESENTATION TO TEAM
 (Th)
INITIAL PRINT OVERVIEW WITH TEAM (Th)
CONCEPT ALIGNMENT MEETINGS (Th)
PD EXCEPTIONS - SWEATERS, JKTS, INT (M)</t>
  </si>
  <si>
    <t xml:space="preserve">
TEAM WORKING ALIGNMENT MEETINGS (T,W)</t>
  </si>
  <si>
    <t>Launch sweater yarns for cones by color (F)</t>
  </si>
  <si>
    <t>TXT Assortment Plan Handoff</t>
  </si>
  <si>
    <t>Top 50 Final Distribution</t>
  </si>
  <si>
    <t>Reminder in outlook</t>
  </si>
  <si>
    <r>
      <t xml:space="preserve">
RAW MAT ALL CATEGORIES FABRIC AND TRIM (T)
</t>
    </r>
    <r>
      <rPr>
        <sz val="16"/>
        <color rgb="FF0070C0"/>
        <rFont val="Arial"/>
        <family val="2"/>
        <scheme val="minor"/>
      </rPr>
      <t>SWIM COLOR PALETTE AND ART X DUE</t>
    </r>
  </si>
  <si>
    <t xml:space="preserve">Begin sample yardage launch (F)
</t>
  </si>
  <si>
    <t>Final sample yardage launch (F)
Print art x deadline for digital sample (F)</t>
  </si>
  <si>
    <r>
      <t xml:space="preserve">
</t>
    </r>
    <r>
      <rPr>
        <sz val="16"/>
        <color rgb="FF0070C0"/>
        <rFont val="Arial"/>
        <family val="2"/>
        <scheme val="minor"/>
      </rPr>
      <t>SWIM SET UP AND TPX</t>
    </r>
  </si>
  <si>
    <r>
      <rPr>
        <i/>
        <sz val="16"/>
        <color rgb="FFFF0000"/>
        <rFont val="Arial"/>
        <family val="2"/>
        <scheme val="minor"/>
      </rPr>
      <t xml:space="preserve">Launch sweater yarns for cones by color
</t>
    </r>
    <r>
      <rPr>
        <i/>
        <sz val="16"/>
        <color theme="1"/>
        <rFont val="Arial"/>
        <family val="2"/>
        <scheme val="minor"/>
      </rPr>
      <t xml:space="preserve">
</t>
    </r>
  </si>
  <si>
    <t>CONCEPT WALL REVIEW WITH LAUREN
(Initial print and color)</t>
  </si>
  <si>
    <r>
      <rPr>
        <i/>
        <sz val="16"/>
        <color rgb="FFFF0000"/>
        <rFont val="Arial"/>
        <family val="2"/>
        <scheme val="minor"/>
      </rPr>
      <t>Art x for knit downs for alignment and sampling(F)</t>
    </r>
    <r>
      <rPr>
        <i/>
        <sz val="16"/>
        <color theme="1"/>
        <rFont val="Arial"/>
        <family val="2"/>
        <scheme val="minor"/>
      </rPr>
      <t xml:space="preserve">
Request mocking yardage for Concept (F)</t>
    </r>
  </si>
  <si>
    <t>Mocking ydge sent</t>
  </si>
  <si>
    <t>Mocking begins</t>
  </si>
  <si>
    <t>CONCEPT BEGIN WALL BUILD OUT (M)</t>
  </si>
  <si>
    <r>
      <rPr>
        <i/>
        <sz val="16"/>
        <color rgb="FFFF0000"/>
        <rFont val="Arial"/>
        <family val="2"/>
        <scheme val="minor"/>
      </rPr>
      <t>Art x for knit downs for alignment and sampling(F)</t>
    </r>
    <r>
      <rPr>
        <i/>
        <sz val="16"/>
        <color theme="1"/>
        <rFont val="Arial"/>
        <family val="2"/>
        <scheme val="minor"/>
      </rPr>
      <t xml:space="preserve">
</t>
    </r>
  </si>
  <si>
    <t xml:space="preserve">Mocking begins
</t>
  </si>
  <si>
    <r>
      <t xml:space="preserve">CONCEPT WALL REVIEW WITH BUYING (M) AND DESIGN (Tu)
</t>
    </r>
    <r>
      <rPr>
        <sz val="16"/>
        <color rgb="FF0070C0"/>
        <rFont val="Arial"/>
        <family val="2"/>
        <scheme val="minor"/>
      </rPr>
      <t>SWIM ART AND COLOR X (TH)</t>
    </r>
  </si>
  <si>
    <r>
      <rPr>
        <sz val="16"/>
        <color rgb="FF0070C0"/>
        <rFont val="Arial"/>
        <family val="2"/>
        <scheme val="minor"/>
      </rPr>
      <t>RAW MAT ALL CATEGORIES FABRIC AND TRIM (T)
SWIM TECH PACK X DUE (F)</t>
    </r>
    <r>
      <rPr>
        <sz val="16"/>
        <color theme="1"/>
        <rFont val="Arial"/>
        <family val="2"/>
        <scheme val="minor"/>
      </rPr>
      <t xml:space="preserve">
</t>
    </r>
  </si>
  <si>
    <r>
      <t xml:space="preserve">
</t>
    </r>
    <r>
      <rPr>
        <sz val="16"/>
        <color rgb="FF0070C0"/>
        <rFont val="Arial"/>
        <family val="2"/>
        <scheme val="minor"/>
      </rPr>
      <t>SWIM RAW MAT AND CONCEPT DUE</t>
    </r>
    <r>
      <rPr>
        <sz val="16"/>
        <color theme="1"/>
        <rFont val="Arial"/>
        <family val="2"/>
        <scheme val="minor"/>
      </rPr>
      <t xml:space="preserve">
</t>
    </r>
  </si>
  <si>
    <r>
      <t xml:space="preserve">
</t>
    </r>
    <r>
      <rPr>
        <i/>
        <sz val="16"/>
        <color rgb="FF0070C0"/>
        <rFont val="Arial"/>
        <family val="2"/>
        <scheme val="minor"/>
      </rPr>
      <t>SWIM MIX/MATCH ART DUE</t>
    </r>
  </si>
  <si>
    <r>
      <rPr>
        <sz val="16"/>
        <color rgb="FF0070C0"/>
        <rFont val="Arial"/>
        <family val="2"/>
        <scheme val="minor"/>
      </rPr>
      <t xml:space="preserve">RAW MAT ALL CATEGORIES FABRIC AND TRIM (T)
</t>
    </r>
    <r>
      <rPr>
        <sz val="16"/>
        <color theme="1"/>
        <rFont val="Arial"/>
        <family val="2"/>
        <scheme val="minor"/>
      </rPr>
      <t xml:space="preserve">
</t>
    </r>
  </si>
  <si>
    <t>TXT ASSORTMENT PLAN HANDOFF (Th)
PRINT ARTWORK WRAPAROUND (Th)</t>
  </si>
  <si>
    <t xml:space="preserve">
PRINT ARTWORK WRAPAROUND (Th)</t>
  </si>
  <si>
    <t xml:space="preserve">TXT ASSORTMENT PLAN HANDOFF (Th)
</t>
  </si>
  <si>
    <t xml:space="preserve">CONCEPT WALL REVIEW WITH BUYING (M) AND DESIGN (Tu)
PLANNING FINANCIAL ARC OVERVIEW (Th)
</t>
  </si>
  <si>
    <t>PLANNING FINANCIAL ARC OVERVIEW (Th)</t>
  </si>
  <si>
    <t>Top 50 Final Distribution Deadline</t>
  </si>
  <si>
    <r>
      <t xml:space="preserve">
SWEATERS/JACKETS/INTIMATES INITIAL SKETCH REVIEW (T)
</t>
    </r>
    <r>
      <rPr>
        <sz val="16"/>
        <color rgb="FFFF0000"/>
        <rFont val="Arial"/>
        <family val="2"/>
        <scheme val="minor"/>
      </rPr>
      <t xml:space="preserve">
</t>
    </r>
    <r>
      <rPr>
        <sz val="16"/>
        <color theme="1"/>
        <rFont val="Arial"/>
        <family val="2"/>
        <scheme val="minor"/>
      </rPr>
      <t xml:space="preserve">
</t>
    </r>
    <r>
      <rPr>
        <sz val="16"/>
        <color rgb="FF0070C0"/>
        <rFont val="Arial"/>
        <family val="2"/>
        <scheme val="minor"/>
      </rPr>
      <t>SWIM MIX/MATCH ART DUE</t>
    </r>
    <r>
      <rPr>
        <sz val="16"/>
        <color theme="1"/>
        <rFont val="Arial"/>
        <family val="2"/>
        <scheme val="minor"/>
      </rPr>
      <t xml:space="preserve"> </t>
    </r>
    <r>
      <rPr>
        <sz val="16"/>
        <color rgb="FF0070C0"/>
        <rFont val="Arial"/>
        <family val="2"/>
        <scheme val="minor"/>
      </rPr>
      <t>(JAN)</t>
    </r>
  </si>
  <si>
    <t>INITIAL CONCEPT SWEATERS/JACKETS/INTIMATES (T)</t>
  </si>
  <si>
    <r>
      <t xml:space="preserve">
EARLY COMMIT AND FABRIC BOOKING MTG (Th)
</t>
    </r>
    <r>
      <rPr>
        <sz val="16"/>
        <color rgb="FF0070C0"/>
        <rFont val="Arial"/>
        <family val="2"/>
        <scheme val="minor"/>
      </rPr>
      <t>5/25 ART DUE (W)</t>
    </r>
  </si>
  <si>
    <t xml:space="preserve">
SWEATER, JACKET, INTIMATES SAMPLE REVIEW  (Tu)
SWEATER, Jacket, Intimates POHO (Th)
TEAM PREP FOR SAMPLE REVIEW (Tu-F)</t>
  </si>
  <si>
    <t>DESIGN INITIAL SKETCH REVIEW - S/J/I</t>
  </si>
  <si>
    <t>PD EXCEPTIONS BAL CATEGORIES
S/J/I PRINT ARTWORK WRAPAROUND (Th)</t>
  </si>
  <si>
    <r>
      <t xml:space="preserve">
</t>
    </r>
    <r>
      <rPr>
        <sz val="16"/>
        <color rgb="FF0070C0"/>
        <rFont val="Arial"/>
        <family val="2"/>
        <scheme val="minor"/>
      </rPr>
      <t>SWIM ART AND COLOR X (TH)</t>
    </r>
  </si>
  <si>
    <r>
      <rPr>
        <sz val="16"/>
        <color rgb="FFFF0000"/>
        <rFont val="Arial"/>
        <family val="2"/>
        <scheme val="minor"/>
      </rPr>
      <t>INITIAL CONCEPT PREVIEW - S/J/I</t>
    </r>
    <r>
      <rPr>
        <sz val="16"/>
        <rFont val="Arial"/>
        <family val="2"/>
        <scheme val="minor"/>
      </rPr>
      <t xml:space="preserve">
LINE PLAN REVIEW Sweaters, Jackets and WINT only (Th)
</t>
    </r>
  </si>
  <si>
    <r>
      <rPr>
        <sz val="16"/>
        <rFont val="Arial"/>
        <family val="2"/>
        <scheme val="minor"/>
      </rPr>
      <t>SWEATERS/JACKETS/INTIMATES ALIGNMENTS (T)</t>
    </r>
    <r>
      <rPr>
        <sz val="16"/>
        <color rgb="FFFF0000"/>
        <rFont val="Arial"/>
        <family val="2"/>
        <scheme val="minor"/>
      </rPr>
      <t xml:space="preserve">
</t>
    </r>
    <r>
      <rPr>
        <sz val="16"/>
        <color theme="1"/>
        <rFont val="Arial"/>
        <family val="2"/>
        <scheme val="minor"/>
      </rPr>
      <t xml:space="preserve">SEASONAL CONCEPT PRESENTATION TO TEAM
 (T)
INITIAL PRINT OVERVIEW WITH TEAM (W)
CONCEPT ALIGNMENT MEETINGS (Tu)
LINE PLAN REVIEW (Th)
</t>
    </r>
  </si>
  <si>
    <t>INITIAL SKETCH REVIEW BALANCE CATEGORIES (Th)
PD EXCEPTIONS - SWEATERS, JKTS, INT (M)
PLANNING FINANCIAL ARC OVERVIEW (Th)</t>
  </si>
  <si>
    <r>
      <t xml:space="preserve">Sweaters, Jackets and Intimates Set Ups wk 2 (M)
Sweaters, Jackets and Intimates TPX wk 2 (F)
Priority set ups Collection begin  (M)
Priority tech pack Collection x (F)
</t>
    </r>
    <r>
      <rPr>
        <i/>
        <sz val="16"/>
        <color rgb="FFFF0000"/>
        <rFont val="Arial"/>
        <family val="2"/>
        <scheme val="minor"/>
      </rPr>
      <t>Sweater/Jacket k/down h/loom art x for poho</t>
    </r>
  </si>
  <si>
    <t xml:space="preserve">
Pack deadline with priority styles due eod (M)
Pack with estimated units, month, skus due eod (Tu)</t>
  </si>
  <si>
    <t xml:space="preserve">Sweaters, Jackets and Intimates Wk 1 Set Ups (M)
Sweaters, Jackets and Intimates Wk 1 Tech Pack X (F)
</t>
  </si>
  <si>
    <t>CONCEPT BEGIN WALL BUILD OUT (M)
SWEATER PRINT/PATTERN REVIEW (T)</t>
  </si>
  <si>
    <t>SKETCH WRAPAROUND (Th)</t>
  </si>
  <si>
    <t>Sweaters, Jackets and Intimates Set Ups wk 2 (M)
Sweaters, Jackets and Intimates TPX wk 2 (F)
Pack deadline with priority styles due eod (M)
Pack with estimated units, month, skus due eod (T)
Priority set ups China begin  (M)
Priority tech pack China x (F)</t>
  </si>
  <si>
    <t xml:space="preserve">PD EXCEPTIONS - SWEATERS, JKTS, INT (M)
SEASONAL CONCEPT PRESENTATION TO TEAM
 (Tu)
INITIAL PRINT OVERVIEW WITH TEAM (T)
LINE PLAN REVIEW (Th)
</t>
  </si>
  <si>
    <t xml:space="preserve">
SEASONAL CONCEPT PRESENTATION TO TEAM
 (Tu)
INITIAL PRINT OVERVIEW WITH TEAM (T)
CONCEPT ALIGNMENT BUYING/DESIGN (Tu)
LINE PLAN REVIEW (Th)
</t>
  </si>
  <si>
    <t>BALANCE CATEGORIES ONLY SJI ON FALL TIMING</t>
  </si>
  <si>
    <t>PD EXCEPTIONS - SWEATERS, JKTS, INT (M)
SKETCH WRAPAROUND - bal categories  (T,W)</t>
  </si>
  <si>
    <r>
      <t xml:space="preserve">SEASONAL CONCEPT PRESENTATION TO TEAM
 (Tu)
INITIAL PRINT OVERVIEW WITH TEAM (T)
LINE PLAN REVIEW (Th)
</t>
    </r>
    <r>
      <rPr>
        <sz val="16"/>
        <color rgb="FFFF0000"/>
        <rFont val="Arial"/>
        <family val="2"/>
        <scheme val="minor"/>
      </rPr>
      <t>DESIGN INITIAL SKETCH REVIEW -bal categories (Th)
SWEATERS/JACKETS/INTIMATES SKETCH WRAPAROUND (T)</t>
    </r>
  </si>
  <si>
    <t xml:space="preserve">CONCEPT WK 25 </t>
  </si>
  <si>
    <t>PD EXCEPTIONS BAL CATEGORIES (W)
PRINT ARTWORK WRAPAROUND (Th)</t>
  </si>
  <si>
    <t>CONCEPT WEEK 26; Hold Collection week 1 setups week 22 due to overlap</t>
  </si>
  <si>
    <t xml:space="preserve">Initial Color Palette finalized
</t>
  </si>
  <si>
    <r>
      <rPr>
        <sz val="16"/>
        <color rgb="FFFF0000"/>
        <rFont val="Arial"/>
        <family val="2"/>
        <scheme val="minor"/>
      </rPr>
      <t>INITIAL CONCEPT- All CATEGORIES(T)</t>
    </r>
    <r>
      <rPr>
        <sz val="16"/>
        <rFont val="Arial"/>
        <family val="2"/>
        <scheme val="minor"/>
      </rPr>
      <t xml:space="preserve">
LINE PLAN REVIEW Sweaters, Jackets and WINT only (Th)
</t>
    </r>
  </si>
  <si>
    <t xml:space="preserve">DESIGN INITIAL SKETCH REVIEW -Sweaters/Jkts/Intimates (T)
</t>
  </si>
  <si>
    <t xml:space="preserve">SWEATERS/JACKETS/INTIMATES SKETCH WRAPAROUND (T)
</t>
  </si>
  <si>
    <t xml:space="preserve">
DESIGN INITIAL SKETCH REVIEW  - balance categories (W)</t>
  </si>
  <si>
    <t>SKETCH WRAPAROUND - bal categories (W)
S/J/I PRINT ARTWORK WRAPAROUND (Th)</t>
  </si>
  <si>
    <t xml:space="preserve">Pack deadline with priority styles due eod (F)
</t>
  </si>
  <si>
    <r>
      <rPr>
        <i/>
        <sz val="16"/>
        <color rgb="FFFF0000"/>
        <rFont val="Arial"/>
        <family val="2"/>
        <scheme val="minor"/>
      </rPr>
      <t xml:space="preserve">Pack with estimated units, month, skus due eod (T)
China setups (M)
China  tpx (F)
</t>
    </r>
    <r>
      <rPr>
        <i/>
        <sz val="16"/>
        <color theme="1"/>
        <rFont val="Arial"/>
        <family val="2"/>
        <scheme val="minor"/>
      </rPr>
      <t>Teams present final print/color assort to Gab/Lauren</t>
    </r>
  </si>
  <si>
    <t xml:space="preserve">DESIGN INITIAL SKETCH REVIEW (W)
</t>
  </si>
  <si>
    <t xml:space="preserve">
SKETCH WRAPAROUND (W)</t>
  </si>
  <si>
    <t xml:space="preserve">
Pack with estimated units, month, skus due eod (Tu)
Priority set ups  begin  (M)
Priority tech pack  x (F)</t>
  </si>
  <si>
    <t>Pack deadline with priority styles due eod (M)</t>
  </si>
  <si>
    <t xml:space="preserve">
Bulk fits week 1
POHO two-four weeks earlier (wk 20) due to CNY
Soft wovens sample x (F)</t>
  </si>
  <si>
    <t>CONCEPT WALL REVIEW WITH LADY
(Initial print and color) (T)</t>
  </si>
  <si>
    <t xml:space="preserve">
CONCEPT WALL REVIEW W/MEG AND GABBY (T); CONCEPT WALL REVIEW WITH DESIGN (Th)
PLANNING FINANCIAL ARC OVERVIEW (Th)</t>
  </si>
  <si>
    <t>SKETCH WRAPAROUND - SOFT WOVENS, KNITS 
PD EXCEPTIONS (W)</t>
  </si>
  <si>
    <r>
      <t xml:space="preserve">IHD &amp; tailoring bodies details from Design to PD  Sample x (F)
</t>
    </r>
    <r>
      <rPr>
        <i/>
        <sz val="16"/>
        <color rgb="FFFF0000"/>
        <rFont val="Arial"/>
        <family val="2"/>
        <scheme val="minor"/>
      </rPr>
      <t>Collection setups soft wovens, knits (M); TPX soft wovens (F)</t>
    </r>
    <r>
      <rPr>
        <i/>
        <sz val="16"/>
        <color theme="1"/>
        <rFont val="Arial"/>
        <family val="2"/>
        <scheme val="minor"/>
      </rPr>
      <t xml:space="preserve">
</t>
    </r>
  </si>
  <si>
    <r>
      <t xml:space="preserve">SETUPS WK 1/TPX
</t>
    </r>
    <r>
      <rPr>
        <sz val="16"/>
        <color rgb="FFFF0000"/>
        <rFont val="Arial"/>
        <family val="2"/>
        <scheme val="minor"/>
      </rPr>
      <t>MONTH 2 CATEGORIES UPDATED LINE PLAN DUE(W)</t>
    </r>
  </si>
  <si>
    <r>
      <t xml:space="preserve">SETUPS WK 2/TPX
</t>
    </r>
    <r>
      <rPr>
        <sz val="16"/>
        <color rgb="FFFF0000"/>
        <rFont val="Arial"/>
        <family val="2"/>
        <scheme val="minor"/>
      </rPr>
      <t>MONTH 2 FASHION FABRIC TB (W)</t>
    </r>
  </si>
  <si>
    <t>MONTH 2 SAMPLE YARDAGE INITIATED</t>
  </si>
  <si>
    <t>MONTH 2 BUY REVIEW MTGS</t>
  </si>
  <si>
    <t xml:space="preserve">NEW W/BIMONTHLY AND MONTHLY </t>
  </si>
  <si>
    <t xml:space="preserve">CURRENT </t>
  </si>
  <si>
    <r>
      <t xml:space="preserve">SETUPS/TPX WEEK 1 (M/F)
</t>
    </r>
    <r>
      <rPr>
        <sz val="16"/>
        <color rgb="FFFF0000"/>
        <rFont val="Arial"/>
        <family val="2"/>
        <scheme val="minor"/>
      </rPr>
      <t>MONTH 2 PREDEVELOPMENT TB</t>
    </r>
  </si>
  <si>
    <t>SEASONAL CONCEPT PRESENTATION (T)
LINE PLAN (Th)</t>
  </si>
  <si>
    <t xml:space="preserve">SKETCH WRAPAROUND - SOFT WOVENS, KNITS (T/W)
</t>
  </si>
  <si>
    <t>Priority setups soft wovens, knits (M); TPX soft wovens (F)</t>
  </si>
  <si>
    <t xml:space="preserve">Collection Wk 1 Set Ups (M)
Collection Wk 1 Tech Pack X (F)
Teams present final print/color assort to Gab/Lauren
</t>
  </si>
  <si>
    <t>Priority setups soft wovens, knits (M); TPX soft wovens (F)
Latest art x deadline for strikeoffs at POHO (F)</t>
  </si>
  <si>
    <r>
      <t xml:space="preserve">Bulk fits week 2
</t>
    </r>
    <r>
      <rPr>
        <i/>
        <sz val="16"/>
        <color rgb="FFFF0000"/>
        <rFont val="Arial"/>
        <family val="2"/>
        <scheme val="minor"/>
      </rPr>
      <t>Art x deadline Month 1</t>
    </r>
  </si>
  <si>
    <t xml:space="preserve">
FINAL TOP 10 (Th)
CMO REVIEWS</t>
  </si>
  <si>
    <t>MONTH 2 FINALIZATION WITH IN/OUT  (T)
MONTH 2 EARLY COMMITS (W)
MONTH 2 COLOR PRINT ASSORT (Th)</t>
  </si>
  <si>
    <t xml:space="preserve">INITIAL PRINT REVIEW W/LADY </t>
  </si>
  <si>
    <t>CONCEPT WALL REVIEW WITH DESIGN (Initial tear share) (T)
FABRIC SHOWBACK
TO DESIGN?
SWIM ART AND COLOR X (TH)</t>
  </si>
  <si>
    <r>
      <rPr>
        <i/>
        <sz val="16"/>
        <color rgb="FFFF0000"/>
        <rFont val="Arial"/>
        <family val="2"/>
        <scheme val="minor"/>
      </rPr>
      <t>Art x for knit downs and yarndyes for sketch review and sampling(F)</t>
    </r>
    <r>
      <rPr>
        <i/>
        <sz val="16"/>
        <color theme="1"/>
        <rFont val="Arial"/>
        <family val="2"/>
        <scheme val="minor"/>
      </rPr>
      <t xml:space="preserve">
</t>
    </r>
  </si>
  <si>
    <t>CONCEPT WALL REVIEW W/MEG AND GABBY (T); CONCEPT WALL REVIEW WITH DESIGN (Th)
PLANNING FINANCIAL ARC OVERVIEW (Th)
INITIATE SAMPLE YARDAGE (F)</t>
  </si>
  <si>
    <t>(sweater timing ck predev and sampling dates)</t>
  </si>
  <si>
    <t>SOFT WOVENS, KNITS, BOTTOMS SAMPLE PREP (Tu-F)</t>
  </si>
  <si>
    <t xml:space="preserve">SOFT WOVENS, KNITS POHO (T)
</t>
  </si>
  <si>
    <t xml:space="preserve">SOFT WOVENS, KNITS, BOTTOMS FZ (T)
COLOR/PRINT ASSORT DAY (Th)
</t>
  </si>
  <si>
    <r>
      <t xml:space="preserve">SEASONAL KICKOFF FOR CONCEPT/LINE PLAN
</t>
    </r>
    <r>
      <rPr>
        <sz val="16"/>
        <color rgb="FF0070C0"/>
        <rFont val="Arial"/>
        <family val="2"/>
        <scheme val="minor"/>
      </rPr>
      <t xml:space="preserve">CONCEPT WALL BUILD OUT FOR COLOR, PRINT AND SENSIBILITY;
INITIAL COLOR PALETTE DUE (T); INITIAL PRINT CONCEPT DUE </t>
    </r>
    <r>
      <rPr>
        <sz val="16"/>
        <color theme="1"/>
        <rFont val="Arial"/>
        <family val="2"/>
        <scheme val="minor"/>
      </rPr>
      <t xml:space="preserve">
INITIAL WALL REVIEW W/DESIGN</t>
    </r>
  </si>
  <si>
    <t>WASH RANGE AND INITIAL DEV X FTY</t>
  </si>
  <si>
    <r>
      <t xml:space="preserve">PD WRAP AND EXCEPTIONS 
ARTWORK REVIEW MTG - DESIGN/PD
DIGITAL YARDAGE ART X DEADLINE
</t>
    </r>
    <r>
      <rPr>
        <sz val="16"/>
        <color rgb="FF0070C0"/>
        <rFont val="Arial"/>
        <family val="2"/>
        <scheme val="minor"/>
      </rPr>
      <t>PRIORITY SETUPS - SWEATERS AND JACKETS</t>
    </r>
  </si>
  <si>
    <t xml:space="preserve">
MONTH 2 POHO (T-F)</t>
  </si>
  <si>
    <t xml:space="preserve">MEG/TRISH CATEGORY REVIEW
</t>
  </si>
  <si>
    <r>
      <rPr>
        <sz val="16"/>
        <color rgb="FFFF0000"/>
        <rFont val="Arial"/>
        <family val="2"/>
        <scheme val="minor"/>
      </rPr>
      <t>MONTH 2 POHO (T)</t>
    </r>
    <r>
      <rPr>
        <sz val="16"/>
        <color theme="1"/>
        <rFont val="Arial"/>
        <family val="2"/>
        <scheme val="minor"/>
      </rPr>
      <t xml:space="preserve">
PRELIM TOP 10
</t>
    </r>
  </si>
  <si>
    <t>MONTH 2 IHD TURNOVER DUE (F)
MONTH 2 PROTO X DATE (T)</t>
  </si>
  <si>
    <t>Concept Wall review with Meg and Gabby</t>
  </si>
  <si>
    <t>Seasonal Kickoff for Concept and Design</t>
  </si>
  <si>
    <t>Print/pattern review for sweaters and yarndyes</t>
  </si>
  <si>
    <t>Initial Print Review with Lady</t>
  </si>
  <si>
    <t>Fabric Showback to Design</t>
  </si>
  <si>
    <t xml:space="preserve">Line Plan Review </t>
  </si>
  <si>
    <t>Initial sketch review with Lady</t>
  </si>
  <si>
    <t>Sketch review with Meg</t>
  </si>
  <si>
    <t>Sketch review with Buying</t>
  </si>
  <si>
    <t>Sketch wraparounds with edits</t>
  </si>
  <si>
    <t>Print/Artwork Review Wraparound with Lady</t>
  </si>
  <si>
    <t>Collection Wk 2 Set ups</t>
  </si>
  <si>
    <t>Collection Wk 2 Tech pack x</t>
  </si>
  <si>
    <t>Design team prep for Finalization</t>
  </si>
  <si>
    <t>Month 1 In DC</t>
  </si>
  <si>
    <t xml:space="preserve">Concept Initial Wall build out </t>
  </si>
  <si>
    <t>PD Exceptions - Sweaters/Jackets/Intimates</t>
  </si>
  <si>
    <t>Month 2 updated line plan due</t>
  </si>
  <si>
    <t>Month 2 Fashion fabric TB</t>
  </si>
  <si>
    <t>Month 2 Predevelopment TB</t>
  </si>
  <si>
    <t>Month 2 Buyer sketch review</t>
  </si>
  <si>
    <t>Month 2 PD Exceptions</t>
  </si>
  <si>
    <t>Month 2 Digital Yardage Art X</t>
  </si>
  <si>
    <t>Month 2 Art Review Mtg/Design/PD</t>
  </si>
  <si>
    <t>Month 2 Setups</t>
  </si>
  <si>
    <t>Month 2 TPX</t>
  </si>
  <si>
    <t>Month 2 IHD Turnover</t>
  </si>
  <si>
    <t>Month 2 Sample x</t>
  </si>
  <si>
    <t>Month 2 Finalization with In and Out</t>
  </si>
  <si>
    <t>Month 2 Early Commits</t>
  </si>
  <si>
    <t xml:space="preserve">Month 2 Color and Print assort </t>
  </si>
  <si>
    <t>Month 2 Buy Review Meetings</t>
  </si>
  <si>
    <t>POHO MONTH 2</t>
  </si>
  <si>
    <t>Month 2 Ship</t>
  </si>
  <si>
    <t>Month 2 In DC</t>
  </si>
  <si>
    <t>Month 2 Sample yardage initiated</t>
  </si>
  <si>
    <r>
      <t xml:space="preserve">LATE ADDS PROTO X (Th)
</t>
    </r>
    <r>
      <rPr>
        <sz val="16"/>
        <color rgb="FFFF0000"/>
        <rFont val="Arial"/>
        <family val="2"/>
        <scheme val="minor"/>
      </rPr>
      <t>MONTH 2 PD EXCEPTIONS
MONTH 2 DIGITIAL YARDAGE ART X
MONTH 2 SETUPS (M); TPX (F)</t>
    </r>
  </si>
  <si>
    <t>added earlier setup week for sweaters and jackets</t>
  </si>
  <si>
    <r>
      <rPr>
        <sz val="16"/>
        <color rgb="FFFF0000"/>
        <rFont val="Arial"/>
        <family val="2"/>
        <scheme val="minor"/>
      </rPr>
      <t>MONTH 2 IHD TURNOVER DUE (F)</t>
    </r>
    <r>
      <rPr>
        <sz val="16"/>
        <rFont val="Arial"/>
        <family val="2"/>
        <scheme val="minor"/>
      </rPr>
      <t xml:space="preserve">
</t>
    </r>
    <r>
      <rPr>
        <sz val="16"/>
        <color rgb="FFFF0000"/>
        <rFont val="Arial"/>
        <family val="2"/>
        <scheme val="minor"/>
      </rPr>
      <t>MONTH 2 SAMPLE X DATE (T)</t>
    </r>
  </si>
  <si>
    <t xml:space="preserve">CONCEPT WALL REVIEW W/MEG AND GABBY (T); CONCEPT WALL REVIEW WITH DESIGN (Th)
PLANNING FINANCIAL ARC OVERVIEW (Th)
</t>
  </si>
  <si>
    <t>earlier sample yardage launch date due to CNY</t>
  </si>
  <si>
    <t>earlier raw mat date due to cny</t>
  </si>
  <si>
    <t xml:space="preserve">MONTH 2 ART REVIEW MTG DESIGN/PD
MONTH 2 BUYER SKETCH REVIEW </t>
  </si>
  <si>
    <t>POHO - (T/W)
LATE ADD SET UP/BULK FITS - TPX (M/F)</t>
  </si>
  <si>
    <t>Wednesday</t>
  </si>
  <si>
    <t>cny</t>
  </si>
  <si>
    <t>BUYER SKETCH REVIEW - SOFT, KNITS, BOTTOMS
PD WRAP AND EXCEPTIONS SWEATERS/JACKETS 
ARTWORK REVIEW MTG - DESIGN/PD</t>
  </si>
  <si>
    <t xml:space="preserve">IHD TURNOVER DUE (Th)
SAMPLE X DATE (W)
</t>
  </si>
  <si>
    <t>need finalization on Thursday without week of sample prep</t>
  </si>
  <si>
    <t>FINALIZATION WITH IN/OUT FEEDBACK (Th)
EARLY COMMITS (Th)
MONTH 2 PREDEVELOPMENT TB</t>
  </si>
  <si>
    <t>COLOR AND PRINT MEETING (T)
BUY REVIEW PREP</t>
  </si>
  <si>
    <t xml:space="preserve">
MONTH 2 ART REVIEW MTG DESIGN/PD</t>
  </si>
  <si>
    <r>
      <t xml:space="preserve">
</t>
    </r>
    <r>
      <rPr>
        <sz val="16"/>
        <color rgb="FFFF0000"/>
        <rFont val="Arial"/>
        <family val="2"/>
        <scheme val="minor"/>
      </rPr>
      <t>MONTH 2 BUYER SKETCH REVIEW - DRESSES (Th)</t>
    </r>
    <r>
      <rPr>
        <sz val="16"/>
        <rFont val="Arial"/>
        <family val="2"/>
        <scheme val="minor"/>
      </rPr>
      <t xml:space="preserve">
POHO - (T-F)  ALL CATEGORIES
LATE ADD SET UP/BULK FITS - TPX (M/F)</t>
    </r>
  </si>
  <si>
    <t>M1 IHD Turnover</t>
  </si>
  <si>
    <t>M1</t>
  </si>
  <si>
    <t>M1 Early Commits</t>
  </si>
  <si>
    <t>BUYER SKETCH REVIEW - SJIL
MEG SKETCH REVIEW -SOFT, KNITS, BOTTOMS</t>
  </si>
  <si>
    <t>LADY SKETCH REVIEW - SOFT, KNITS, BOTTOMS
MEG SKETCH REVIEW - SJIL</t>
  </si>
  <si>
    <t>Britt and Dana Travel to India - Summer Predev; Spring samples</t>
  </si>
  <si>
    <t xml:space="preserve">Britt and Dana Travel to India - Summer/Spring
art x for non digital print rolls (F)
</t>
  </si>
  <si>
    <t>Lady travel to Europe post sketch reviews?</t>
  </si>
  <si>
    <t>SEASONAL CONCEPT PRESENTATION (T)
LINE PLAN (Th)
LADY SKETCH REVIEW
FINAL FABRIC REVIEW (T)
PREDEVELOPMENT TB (MOCKS, FABRIC ROLLS LATEST DATE PRINTS AND TRIMS)</t>
  </si>
  <si>
    <t>FINAL FABRIC REVIEW (T)
PREDEVELOPMENT TB (MOCKS, FABRIC ROLLS LATEST DATE PRINTS AND TRIMS)
LADY SKETCH REVIEW - SJIL</t>
  </si>
  <si>
    <t>POHO WK 19 DUE TO CNY</t>
  </si>
  <si>
    <t>Soft/Knit team travel</t>
  </si>
  <si>
    <r>
      <t xml:space="preserve">FINALIZATION -SWEATERS, JACKETS (T)
</t>
    </r>
    <r>
      <rPr>
        <sz val="16"/>
        <color rgb="FFFF0000"/>
        <rFont val="Arial"/>
        <family val="2"/>
        <scheme val="minor"/>
      </rPr>
      <t>COLOR/PRINT ASSORT DAY (Th)</t>
    </r>
  </si>
  <si>
    <t>87 days plus 10 days to ship x air for m2</t>
  </si>
  <si>
    <t>INITIATE SAMPLE YARDAGE (F)</t>
  </si>
  <si>
    <t>Stagger Lady sketch reviews due to overlap</t>
  </si>
  <si>
    <r>
      <t xml:space="preserve">PD EXCEPTIONS - SWEATERS, JKTS, INT (W)
SEASONAL CONCEPT PRESENTATION TO TEAM
 (Tu)
INITIAL PRINT OVERVIEW  (T)
LINE PLAN REVIEW (Th)
</t>
    </r>
    <r>
      <rPr>
        <sz val="16"/>
        <color rgb="FFFF0000"/>
        <rFont val="Arial"/>
        <family val="2"/>
        <scheme val="minor"/>
      </rPr>
      <t>DESIGN SKETCH REVIEW W/LADY(W)</t>
    </r>
    <r>
      <rPr>
        <sz val="16"/>
        <color theme="1"/>
        <rFont val="Arial"/>
        <family val="2"/>
        <scheme val="minor"/>
      </rPr>
      <t xml:space="preserve">
</t>
    </r>
  </si>
  <si>
    <t xml:space="preserve">
DESIGN SKETCH REVIEW w/MEG  - balance categories </t>
  </si>
  <si>
    <t xml:space="preserve">IHD &amp; tailoring bodies details from Design to PD (M)  
Sample x (W)
</t>
  </si>
  <si>
    <t>Print handoff to print team by eod Tuesday for techpacking</t>
  </si>
  <si>
    <r>
      <rPr>
        <sz val="16"/>
        <color rgb="FFFF0000"/>
        <rFont val="Arial"/>
        <family val="2"/>
        <scheme val="minor"/>
      </rPr>
      <t xml:space="preserve">MONTH 2 PD EXCEPTIONS
MONTH 2 DIGITIAL YARDAGE ART X
MONTH 2 SETUPS (M); TPX (F)
</t>
    </r>
    <r>
      <rPr>
        <sz val="16"/>
        <rFont val="Arial"/>
        <family val="2"/>
        <scheme val="minor"/>
      </rPr>
      <t>POHO (Tu/W)</t>
    </r>
  </si>
  <si>
    <r>
      <rPr>
        <sz val="16"/>
        <color rgb="FFFF0000"/>
        <rFont val="Arial"/>
        <family val="2"/>
        <scheme val="minor"/>
      </rPr>
      <t>INITIAL CONCEPT- SJI</t>
    </r>
    <r>
      <rPr>
        <sz val="16"/>
        <rFont val="Arial"/>
        <family val="2"/>
        <scheme val="minor"/>
      </rPr>
      <t xml:space="preserve">
LINE PLAN REVIEW Sweaters, Jackets and WINT only (Th)
</t>
    </r>
    <r>
      <rPr>
        <sz val="16"/>
        <color rgb="FFFF0000"/>
        <rFont val="Arial"/>
        <family val="2"/>
        <scheme val="minor"/>
      </rPr>
      <t>DESIGN SKETCH REVIEW W/LADY - SJI (W)</t>
    </r>
  </si>
  <si>
    <t xml:space="preserve">DESIGN SKETCH REVIEW W/MEG -Sweaters/Jkts/Intimates (W
</t>
  </si>
  <si>
    <r>
      <t xml:space="preserve">SWEATERS/JACKETS/INTIMATES BUYER SKETCH REVIEW (T); 
</t>
    </r>
    <r>
      <rPr>
        <sz val="16"/>
        <color rgb="FFFF0000"/>
        <rFont val="Arial"/>
        <family val="2"/>
        <scheme val="minor"/>
      </rPr>
      <t>FINAL WRAP WITH PACKS DUE (Th)</t>
    </r>
    <r>
      <rPr>
        <sz val="16"/>
        <color theme="1"/>
        <rFont val="Arial"/>
        <family val="2"/>
        <scheme val="minor"/>
      </rPr>
      <t xml:space="preserve">
</t>
    </r>
    <r>
      <rPr>
        <sz val="16"/>
        <color rgb="FFFF0000"/>
        <rFont val="Arial"/>
        <family val="2"/>
        <scheme val="minor"/>
      </rPr>
      <t>DESIGN SKETCH REVIEW W/LADY(Th)</t>
    </r>
  </si>
  <si>
    <t>INITIAL RAW MAT - SWEATERS/WASH/EMB?</t>
  </si>
  <si>
    <t>Pickwick LA (9/29)</t>
  </si>
  <si>
    <t>NYC Current Affair
LA Rosebowl</t>
  </si>
  <si>
    <t>PV Paris
Texworld
LA Current Affair</t>
  </si>
  <si>
    <t>LA Rosebowl</t>
  </si>
  <si>
    <t>Amsterdam Denim Days
Amsterdam Kingpins</t>
  </si>
  <si>
    <t xml:space="preserve">
POHO S/J/I (Tu/W)</t>
  </si>
  <si>
    <t xml:space="preserve">Art x deadline Month 1
</t>
  </si>
  <si>
    <t xml:space="preserve">Art x deadline Month 2
</t>
  </si>
  <si>
    <t xml:space="preserve">DENIM BLANKS ORDERED?
initial sample yardage ordered for denim, wash, embellishment, treatments
</t>
  </si>
  <si>
    <t xml:space="preserve">
BUY REVIEW MEETINGS
</t>
  </si>
  <si>
    <t>Art x date for M1 strikeoffs/handlooms</t>
  </si>
  <si>
    <t>Non-China predevelopment x date</t>
  </si>
  <si>
    <r>
      <rPr>
        <sz val="16"/>
        <color rgb="FFFF0000"/>
        <rFont val="Arial"/>
        <family val="2"/>
        <scheme val="minor"/>
      </rPr>
      <t xml:space="preserve">MONTH 2 PD EXCEPTIONS
MONTH 2 DIGITIAL YARDAGE ART X
</t>
    </r>
    <r>
      <rPr>
        <sz val="16"/>
        <rFont val="Arial"/>
        <family val="2"/>
        <scheme val="minor"/>
      </rPr>
      <t>SAMPLE X - W
IHD TURNOVER DUE (TH)</t>
    </r>
  </si>
  <si>
    <t>Month 2 Color and Print handoff to Print team due EOD</t>
  </si>
  <si>
    <t>DENIM WASH TREND HANDOFF (Th)
CORE DENIM WASH REVIEW (F)</t>
  </si>
  <si>
    <t>initial raw mat for sweaters, wash, embellishment, treatment trend
Launch yardage for cones in house</t>
  </si>
  <si>
    <t>CONCEPT WALL REVIEW WITH DESIGN (Initial tear share) (T)
SWIM ART AND COLOR X (TH)</t>
  </si>
  <si>
    <t>DESIGN SECURE MOCKING YARDAGE DEADLINE
WASH TARGETS X</t>
  </si>
  <si>
    <r>
      <t xml:space="preserve">
</t>
    </r>
    <r>
      <rPr>
        <sz val="16"/>
        <color rgb="FFFF0000"/>
        <rFont val="Arial"/>
        <family val="2"/>
        <scheme val="minor"/>
      </rPr>
      <t xml:space="preserve">MONTH 2 FINALIZATION WITH IN/OUT (T) 
MONTH 2 COLOR PRINT ASSORT (W,TH)
</t>
    </r>
    <r>
      <rPr>
        <sz val="16"/>
        <rFont val="Arial"/>
        <family val="2"/>
        <scheme val="minor"/>
      </rPr>
      <t>LATE ADDS PROTO X (Th)</t>
    </r>
  </si>
  <si>
    <t>PRINT ASSORT HANDOFF DEADLINE EOD TH TO PRINT TEAM FOR TECHPACKING</t>
  </si>
  <si>
    <t>ID denim sample yardage needs; id new qualities</t>
  </si>
  <si>
    <t xml:space="preserve">Denim showback for new qualities
</t>
  </si>
  <si>
    <t>Initial sketch review with Colleen/Kristin</t>
  </si>
  <si>
    <t xml:space="preserve">Mocking yardage request ship to Philly </t>
  </si>
  <si>
    <t xml:space="preserve">M2 ARTWORK REVIEW </t>
  </si>
  <si>
    <t>MONTH 2 SAMPLE X (W)
MONTH 2 IHD TURNOVER DUE (TH)</t>
  </si>
  <si>
    <t>FABRIC SHOWBACK
TO DESIGN (T)
WASH/EMBELLISHMENT/TREATMENT LAUNCH DATE
INITIAL PRINT REVIEW W/LADY 
PRINT PATTERN REVIEW SWEATERS/YDYES</t>
  </si>
  <si>
    <t>REVIEW PRINT/PATTERN FOR SWEATERS/YDYES
FABRIC SHOWBACK
TO DESIGN
INITIATE SAMPLE YARDAGE (F)</t>
  </si>
  <si>
    <r>
      <rPr>
        <sz val="16"/>
        <rFont val="Arial"/>
        <family val="2"/>
        <scheme val="minor"/>
      </rPr>
      <t>CMO REVIEWS</t>
    </r>
    <r>
      <rPr>
        <sz val="16"/>
        <color rgb="FFFF0000"/>
        <rFont val="Arial"/>
        <family val="2"/>
        <scheme val="minor"/>
      </rPr>
      <t xml:space="preserve">
MONTH 2 BUY REVIEW MTGS</t>
    </r>
  </si>
  <si>
    <r>
      <t xml:space="preserve">
</t>
    </r>
    <r>
      <rPr>
        <sz val="16"/>
        <rFont val="Arial"/>
        <family val="2"/>
        <scheme val="minor"/>
      </rPr>
      <t>RAW MAT (Th)</t>
    </r>
    <r>
      <rPr>
        <sz val="16"/>
        <color theme="1"/>
        <rFont val="Arial"/>
        <family val="2"/>
        <scheme val="minor"/>
      </rPr>
      <t xml:space="preserve">
Wash/emb/treatment direction provided
INITIAL COLOR PALETTE DUE (T); INITIAL PRINT CONCEPT DUE 
</t>
    </r>
  </si>
  <si>
    <r>
      <t xml:space="preserve">
</t>
    </r>
    <r>
      <rPr>
        <sz val="16"/>
        <rFont val="Arial"/>
        <family val="2"/>
        <scheme val="minor"/>
      </rPr>
      <t xml:space="preserve">CONCEPT BEGIN WALL BUILD OUT FOR COLOR, PRINT AND SENSIBILITY;
INITIAL COLOR PALETTE DUE (T); INITIAL PRINT CONCEPT DUE </t>
    </r>
  </si>
  <si>
    <r>
      <t xml:space="preserve">FINALIZATION (Th)
PRINT COLOR ASSORT (F)
</t>
    </r>
    <r>
      <rPr>
        <sz val="16"/>
        <color rgb="FFFF0000"/>
        <rFont val="Arial"/>
        <family val="2"/>
        <scheme val="minor"/>
      </rPr>
      <t xml:space="preserve">MONTH 2 BUYER SKETCH REVIEW - DRESSES (Th)
</t>
    </r>
  </si>
  <si>
    <r>
      <rPr>
        <sz val="16"/>
        <color rgb="FFFF0000"/>
        <rFont val="Arial"/>
        <family val="2"/>
        <scheme val="minor"/>
      </rPr>
      <t>MONTH 2 POHO (T)</t>
    </r>
    <r>
      <rPr>
        <sz val="16"/>
        <color theme="1"/>
        <rFont val="Arial"/>
        <family val="2"/>
        <scheme val="minor"/>
      </rPr>
      <t xml:space="preserve">
PRELIM TOP 10
</t>
    </r>
  </si>
  <si>
    <r>
      <t xml:space="preserve">CONCEPT WALL REVIEW WITH DESIGN (Initial tear share) (T)
</t>
    </r>
    <r>
      <rPr>
        <sz val="16"/>
        <rFont val="Arial"/>
        <family val="2"/>
        <scheme val="minor"/>
      </rPr>
      <t>SWIM ART AND COLOR X (TH)</t>
    </r>
  </si>
  <si>
    <t xml:space="preserve">RAW MAT ALL CATEGORIES FABRIC AND TRIM (T)
</t>
  </si>
  <si>
    <t xml:space="preserve">NON CHINA SAMPLES X
</t>
  </si>
  <si>
    <r>
      <rPr>
        <sz val="16"/>
        <color theme="8" tint="-0.249977111117893"/>
        <rFont val="Arial"/>
        <family val="2"/>
        <scheme val="minor"/>
      </rPr>
      <t>TXT ASSORTMENT HANDOFF (T)</t>
    </r>
    <r>
      <rPr>
        <sz val="16"/>
        <color theme="1"/>
        <rFont val="Arial"/>
        <family val="2"/>
        <scheme val="minor"/>
      </rPr>
      <t xml:space="preserve">
SETUPS/TPX WEEK 2 (M/F)</t>
    </r>
  </si>
  <si>
    <t>MONTH 2 PREDEVELOPMENT TB</t>
  </si>
  <si>
    <t xml:space="preserve">
</t>
  </si>
  <si>
    <t>PRINT COLOR ASSORT REVIEW (M,T)
BUY REVIEW PREP WEEK</t>
  </si>
  <si>
    <r>
      <t xml:space="preserve">
Bulk fits week 1
Week 17 due to xmas
</t>
    </r>
    <r>
      <rPr>
        <i/>
        <sz val="16"/>
        <color rgb="FFFF0000"/>
        <rFont val="Arial"/>
        <family val="2"/>
        <scheme val="minor"/>
      </rPr>
      <t>Artwork x date for adopted prints (F) M1/M2?</t>
    </r>
  </si>
  <si>
    <t>MEG SKETCH REVIEW
MONTH 2 FASHION FABRIC TB (W)</t>
  </si>
  <si>
    <t xml:space="preserve">SEASONAL CONCEPT PRESENTATION (T)
LINE PLAN (Th)
LADY SKETCH REVIEW (Th)
FINAL FABRIC REVIEW (T)
</t>
  </si>
  <si>
    <r>
      <t xml:space="preserve">
BUYER SKETCH REVIEW (F) 
</t>
    </r>
    <r>
      <rPr>
        <sz val="16"/>
        <color rgb="FFFF0000"/>
        <rFont val="Arial"/>
        <family val="2"/>
        <scheme val="minor"/>
      </rPr>
      <t xml:space="preserve">
</t>
    </r>
  </si>
  <si>
    <t xml:space="preserve">Art x for knit downs for sketch review </t>
  </si>
  <si>
    <t xml:space="preserve">art x deadline for handlooms at poho (F)
</t>
  </si>
  <si>
    <t>M2 sketch review to happen during finalization</t>
  </si>
  <si>
    <t>Yarndye and PFD roll launch for proto (F)</t>
  </si>
  <si>
    <t>FINAL WRAP WITH PACKS DUE (M)
SUMMER PRINT REVIEWS WITH LADY
PD EXCEPTIONS BAL CATEGORIES
MONTH 2 FASHION FABRIC TB (W)</t>
  </si>
  <si>
    <t xml:space="preserve">Collection week 1 setups (M)
Collection week 1 tpx (F)
Digital yardage art x deadline protos and IHDs (F)
</t>
  </si>
  <si>
    <t>Collection week 2 setups (M)
Collection week 2 tpx (F)
Digital yardage NY art x deadline for IHDs and mocks (F)</t>
  </si>
  <si>
    <t>Deadline for art x NY print yardage</t>
  </si>
  <si>
    <t>last call IHD mocking yardage (mill available colors)</t>
  </si>
  <si>
    <t>Core denim review/ Core fabric review</t>
  </si>
  <si>
    <t>New denim collections review / New fabrics review</t>
  </si>
  <si>
    <t xml:space="preserve">Rolls launched for leg pantels and wash trials </t>
  </si>
  <si>
    <t>Wash direction/inspiration due</t>
  </si>
  <si>
    <t>Wash panels x date</t>
  </si>
  <si>
    <t>PD</t>
  </si>
  <si>
    <t>Art x for strikeoffs post poho m1</t>
  </si>
  <si>
    <t>Art x for strikeoffs post poho m2</t>
  </si>
  <si>
    <t>WASH INSPIRATION/TARGETS DUE (F)
WASH/EMBELLISHMENT/TREATMENT LAUNCH DATE</t>
  </si>
  <si>
    <t xml:space="preserve">WASH PANELS X </t>
  </si>
  <si>
    <t>Pfd roll color call date complete for proto (F)</t>
  </si>
  <si>
    <t>Art x deadlines for M2 strikeoffs (F)</t>
  </si>
  <si>
    <t>Art x deadlines for M2 prints dresses (F)
87 days plus 10 days to ship x air for m2</t>
  </si>
  <si>
    <t>art x deadlines for handlooms at poho - non China (F)</t>
  </si>
  <si>
    <t xml:space="preserve">
NEW FABRICS REVIEW (W)
ROLLS LAUNCHED FOR WASH TRIALS
INITIAL PRINT REVIEW W/LADY </t>
  </si>
  <si>
    <t xml:space="preserve">Launch cones by color for sweater mocks
Launch rolls for wash legs/trials </t>
  </si>
  <si>
    <t>Pre-development x date due to CNY
Wash panels x China</t>
  </si>
  <si>
    <t>Date to be confirmed - currently on calendar for 2/5</t>
  </si>
  <si>
    <r>
      <rPr>
        <i/>
        <sz val="16"/>
        <color rgb="FFFF0000"/>
        <rFont val="Arial"/>
        <family val="2"/>
        <scheme val="minor"/>
      </rPr>
      <t>Yarndye and PFD roll launch for proto - China (F)</t>
    </r>
    <r>
      <rPr>
        <i/>
        <sz val="16"/>
        <color theme="1"/>
        <rFont val="Arial"/>
        <family val="2"/>
        <scheme val="minor"/>
      </rPr>
      <t xml:space="preserve">
</t>
    </r>
    <r>
      <rPr>
        <i/>
        <sz val="16"/>
        <color rgb="FFFF0000"/>
        <rFont val="Arial"/>
        <family val="2"/>
        <scheme val="minor"/>
      </rPr>
      <t>Pfd roll color call date complete for proto - China(F)</t>
    </r>
  </si>
  <si>
    <t>added earlier week setups for sweaters and jackets
art x for digital protos (F)</t>
  </si>
  <si>
    <t>art x for NY digital yardage(F)</t>
  </si>
  <si>
    <t>Artx for yarndye handlooms at POHO (F)</t>
  </si>
  <si>
    <t xml:space="preserve">MONTH 2 FINALIZATION WITH IN/OUT(T)
MONTH 2 EARLY COMMITS (W)
MONTH 2 COLOR PRINT ASSORT (W)
</t>
  </si>
  <si>
    <t>Print assort due eod to print team (Th)</t>
  </si>
  <si>
    <r>
      <t xml:space="preserve">FINALIZATION WITH IN/OUT FEEDBACK (T)
EARLY COMMITS (W)
</t>
    </r>
    <r>
      <rPr>
        <sz val="16"/>
        <color rgb="FFFF0000"/>
        <rFont val="Arial"/>
        <family val="2"/>
        <scheme val="minor"/>
      </rPr>
      <t xml:space="preserve">MONTH 2 SETUPS/TPX (M,F)
</t>
    </r>
    <r>
      <rPr>
        <sz val="16"/>
        <rFont val="Arial"/>
        <family val="2"/>
        <scheme val="minor"/>
      </rPr>
      <t>COLOR AND PRINT MEETING (W,Th,F)</t>
    </r>
  </si>
  <si>
    <t>color and print assort handoff due eod (F)</t>
  </si>
  <si>
    <t xml:space="preserve">
MONTH 2 FASHION FABRIC TB (W)</t>
  </si>
  <si>
    <t xml:space="preserve">
Roll launch complete for China (F)</t>
  </si>
  <si>
    <t>BTS PRINT REVIEWS WITH LADY (M,T)
PD WRAP AND EXCEPTIONS SWEATERS/JACKETS 
ARTWORK REVIEW MTG - DESIGN/PD</t>
  </si>
  <si>
    <t xml:space="preserve">MONTH 2 MEG SKETCH REVIEW </t>
  </si>
  <si>
    <t xml:space="preserve">
</t>
  </si>
  <si>
    <t xml:space="preserve">RAW MAT ALL CATEGORIES FABRIC AND TRIM (W)
CORE FABRIC REVIEWS (W)
CONCEPT BEGIN WALL BUILD OUT FOR COLOR, PRINT AND SENSIBILITY;
INITIAL COLOR PALETTE DUE (T); INITIAL PRINT CONCEPT DUE 
INITIAL CONCEPT REVIEW W/CONCEPT AND DESIGN </t>
  </si>
  <si>
    <t xml:space="preserve">RAW MAT ALL CATEGORIES FABRIC AND TRIM (W)
</t>
  </si>
  <si>
    <t xml:space="preserve">CORE FABRIC REVIEWS (W)
INITIAL COLOR PALETTE DUE (T); INITIAL PRINT CONCEPT DUE 
</t>
  </si>
  <si>
    <t xml:space="preserve">CONCEPT WALL REVIEW W/MEG AND GABBY (T); CONCEPT WALL REVIEW WITH DESIGN (Th)
PLANNING FINANCIAL ARC OVERVIEW (Th)
WASH PANELS X </t>
  </si>
  <si>
    <t xml:space="preserve">Yarndye and PFD roll launch for proto (F)
</t>
  </si>
  <si>
    <t xml:space="preserve">
Sweaters, Jackets Intimates need edits during sketch review due to earlier setups
art x for digital protos (F)
Roll color call date complete for proto (non-China)</t>
  </si>
  <si>
    <t xml:space="preserve">
art x for NY digital yardage(F)
</t>
  </si>
  <si>
    <t xml:space="preserve">
art x for digital ihds (F)</t>
  </si>
  <si>
    <t>added earlier week setups for sweaters and jackets</t>
  </si>
  <si>
    <t xml:space="preserve">
MONTH 2 POHO (T)</t>
  </si>
  <si>
    <r>
      <t xml:space="preserve">BUYER SKETCH REVIEW (W)
PRINT REVIEWS WITH DESIGN AND LADY (F)
</t>
    </r>
    <r>
      <rPr>
        <sz val="16"/>
        <color rgb="FFFF0000"/>
        <rFont val="Arial"/>
        <family val="2"/>
        <scheme val="minor"/>
      </rPr>
      <t xml:space="preserve">MONTH 2 FASHION FABRIC TB (W)
</t>
    </r>
  </si>
  <si>
    <t xml:space="preserve">PD WRAP AND EXCEPTIONS SWEATERS AND JACKETS
</t>
  </si>
  <si>
    <t xml:space="preserve">NEW FABRICS REVIEW (W)
ROLLS LAUNCHED FOR WASH TRIALS (F)
CONCEPT BEGIN WALL BUILD OUT FOR COLOR, PRINT AND SENSIBILITY (M)
 INITIAL COLOR PALETTE DUE (T); INITIAL PRINT CONCEPT DUE 
</t>
  </si>
  <si>
    <t>INITIAL CONCEPT REVIEW W/CONCEPT AND DESIGN (M)
REVIEW PRINT/PATTERN FOR SWEATERS/YDYES
FABRIC SHOWBACK
TO DESIGN
INITIATE SAMPLE YARDAGE (F)</t>
  </si>
  <si>
    <t>FINALIZATION WITH IN/OUT FEEDBACK (T)
EARLY COMMITS (W)
COLOR AND PRINT MEETING (W,Th,F)</t>
  </si>
  <si>
    <r>
      <t xml:space="preserve">
BUY REVIEW MEETINGS
</t>
    </r>
    <r>
      <rPr>
        <sz val="16"/>
        <color rgb="FFFF0000"/>
        <rFont val="Arial"/>
        <family val="2"/>
        <scheme val="minor"/>
      </rPr>
      <t>MONTH 2 SETUPS/TPX (M,F)</t>
    </r>
  </si>
  <si>
    <r>
      <rPr>
        <sz val="16"/>
        <color rgb="FFFF0000"/>
        <rFont val="Arial"/>
        <family val="2"/>
        <scheme val="minor"/>
      </rPr>
      <t xml:space="preserve">MONTH 2 PD EXCEPTIONS
MONTH 2 DIGITIAL YARDAGE ART X
</t>
    </r>
    <r>
      <rPr>
        <sz val="16"/>
        <rFont val="Arial"/>
        <family val="2"/>
        <scheme val="minor"/>
      </rPr>
      <t xml:space="preserve">SAMPLE X - W
IHD TURNOVER DUE (TH)
</t>
    </r>
    <r>
      <rPr>
        <sz val="16"/>
        <color rgb="FFFF0000"/>
        <rFont val="Arial"/>
        <family val="2"/>
        <scheme val="minor"/>
      </rPr>
      <t xml:space="preserve">MONTH 2 BUYER SKETCH REVIEW </t>
    </r>
  </si>
  <si>
    <r>
      <t xml:space="preserve">BUYER SKETCH REVIEW (W)
PRINT REVIEWS WITH DESIGN AND LADY (F)
</t>
    </r>
    <r>
      <rPr>
        <sz val="16"/>
        <color rgb="FFFF0000"/>
        <rFont val="Arial"/>
        <family val="2"/>
        <scheme val="minor"/>
      </rPr>
      <t xml:space="preserve">
</t>
    </r>
  </si>
  <si>
    <r>
      <t xml:space="preserve">SETUPS/TPX WEEK 1 (M/F)
</t>
    </r>
    <r>
      <rPr>
        <sz val="16"/>
        <color rgb="FFFF0000"/>
        <rFont val="Arial"/>
        <family val="2"/>
        <scheme val="minor"/>
      </rPr>
      <t>M2 SAMPLE YDAGE INTIATED</t>
    </r>
  </si>
  <si>
    <t xml:space="preserve">
SETUPS/TPX WEEK 2 (M/F)
</t>
  </si>
  <si>
    <t>MONTH 2 ART REVIEW MTG DESIGN/PD
MONTH 2 MEG SKETCH REVIEW</t>
  </si>
  <si>
    <t xml:space="preserve">MONTH 2 PREDEVELOPMENT TB
MONTH 2 LADY SKETCH REVIEW </t>
  </si>
  <si>
    <r>
      <t xml:space="preserve">
MONTH 2 POHO (T)
</t>
    </r>
    <r>
      <rPr>
        <sz val="16"/>
        <rFont val="Arial"/>
        <family val="2"/>
        <scheme val="minor"/>
      </rPr>
      <t>FINAL TOP 10 (Th)</t>
    </r>
    <r>
      <rPr>
        <sz val="16"/>
        <color rgb="FFFF0000"/>
        <rFont val="Arial"/>
        <family val="2"/>
        <scheme val="minor"/>
      </rPr>
      <t xml:space="preserve">
</t>
    </r>
    <r>
      <rPr>
        <sz val="16"/>
        <rFont val="Arial"/>
        <family val="2"/>
        <scheme val="minor"/>
      </rPr>
      <t>CMO REVIEWS</t>
    </r>
  </si>
  <si>
    <t>Art x date for M1 strikeoffs (F)</t>
  </si>
  <si>
    <t>Art x date for M2 strikeoffs (F)</t>
  </si>
  <si>
    <t>move up Meg and Buyer sketch review due to overlap with finalization and buy review</t>
  </si>
  <si>
    <t>move up sketch reviews by one week due to overlap with finalization</t>
  </si>
  <si>
    <t>BUYER SKETCH REVIEW - KNITS, SOFT, WINT/LOUNGE - NON WASHED (M)</t>
  </si>
  <si>
    <t xml:space="preserve">MEG SKETCH REVIEW - SWEATERS, STRUCTURED, DENIM, WASHED SOFT(Th)
BUYER SKETCH REVIEW (F)
</t>
  </si>
  <si>
    <t>MONTH 2 BUYER SKETCH REVIEW 
IHD TURNOVER DUE</t>
  </si>
  <si>
    <t xml:space="preserve">MONTH 2 PD EXCEPTIONS
MONTH 2 DIGITIAL YARDAGE ART X
SAMPLE X DATE W)
</t>
  </si>
  <si>
    <t>MEG SKETCH REVIEW (T)</t>
  </si>
  <si>
    <t>BUYER SKETCH REVIEW (W)</t>
  </si>
  <si>
    <t>POHO - (T-F)  ALL CATEGORIES
LATE ADD SET UP/BULK FITS - TPX (M/F)</t>
  </si>
  <si>
    <r>
      <t xml:space="preserve">FINALIZATION WITH IN/OUT FEEDBACK (T)
COLOR AND PRINT MEETING (W,Th,F)
EARLY COMMITS (F)
</t>
    </r>
    <r>
      <rPr>
        <sz val="16"/>
        <color rgb="FFFF0000"/>
        <rFont val="Arial"/>
        <family val="2"/>
        <scheme val="minor"/>
      </rPr>
      <t xml:space="preserve">MONTH 2 SETUPS/TPX (M,F)
</t>
    </r>
  </si>
  <si>
    <t>BUY REVIEW MEETINGS</t>
  </si>
  <si>
    <t>6/5-6/15 NDC</t>
  </si>
  <si>
    <t>MOVED BACK DUE TO FZ BACK ON 2/18</t>
  </si>
  <si>
    <r>
      <t xml:space="preserve">
Last call IHD mocking yardage - mill avail (F)
</t>
    </r>
    <r>
      <rPr>
        <i/>
        <sz val="16"/>
        <color rgb="FFFF0000"/>
        <rFont val="Arial"/>
        <family val="2"/>
        <scheme val="minor"/>
      </rPr>
      <t>Art x deadline for handlooms for POHO - China(F)</t>
    </r>
  </si>
  <si>
    <r>
      <rPr>
        <i/>
        <sz val="16"/>
        <color rgb="FFFF0000"/>
        <rFont val="Arial"/>
        <family val="2"/>
        <scheme val="minor"/>
      </rPr>
      <t>Art x deadline for digital yardage for China protos(F)</t>
    </r>
    <r>
      <rPr>
        <i/>
        <sz val="16"/>
        <rFont val="Arial"/>
        <family val="2"/>
        <scheme val="minor"/>
      </rPr>
      <t xml:space="preserve">
Sweaters, Jackets, Denim, Washed soft and Intimates wk 1 setups/tpx (M,F)
</t>
    </r>
  </si>
  <si>
    <t xml:space="preserve">NON CHINA SETUPS WK 1/TPX
</t>
  </si>
  <si>
    <r>
      <t xml:space="preserve">TXT ASSORTMENT HANDOFF
</t>
    </r>
    <r>
      <rPr>
        <sz val="16"/>
        <rFont val="Arial"/>
        <family val="2"/>
        <scheme val="minor"/>
      </rPr>
      <t>NON-CHINA SETUPS WK 2/TPX</t>
    </r>
  </si>
  <si>
    <t xml:space="preserve">Art x deadline for M1 strikeoffs (F)
</t>
  </si>
  <si>
    <r>
      <t xml:space="preserve">MEG SKETCH REVIEW - KNITS, SOFT, WINT/LOUNGE - NON WASHED(W, Th)
</t>
    </r>
    <r>
      <rPr>
        <sz val="16"/>
        <color rgb="FFFF0000"/>
        <rFont val="Arial"/>
        <family val="2"/>
        <scheme val="minor"/>
      </rPr>
      <t>MONTH 2 PREDEVELOPMENT TB</t>
    </r>
  </si>
  <si>
    <t>Art x deadline for digital yardage for IHDs (China) (F)
Sweaters, Jackets, Denim and Intimates wk 2 setups/tpx (M,F)
Roll launch complete for non-China</t>
  </si>
  <si>
    <t>Collection wk 1 setups
CHINA SAMPLES X</t>
  </si>
  <si>
    <t>Collection wk 2 setups/tpx - (M,F)
Deadline art x NY digital yardage</t>
  </si>
  <si>
    <r>
      <t xml:space="preserve">PD WRAP AND EXCEPTIONS 
ARTWORK REVIEW MTG - DESIGN/PD
DIGITAL YARDAGE ART X DEADLINE
</t>
    </r>
    <r>
      <rPr>
        <sz val="16"/>
        <color rgb="FFFF0000"/>
        <rFont val="Arial"/>
        <family val="2"/>
        <scheme val="minor"/>
      </rPr>
      <t>M2 SAMPLE YDAGE INTIATED</t>
    </r>
  </si>
  <si>
    <t>Sweaters and Jackets week 1 setups 1 week earlier due to overlap with summer poho 
Roll color call date complete for proto (non-China)</t>
  </si>
  <si>
    <t>Sweaters, Jackets and Intimates week 2 setups/tpx (M,F)
art x for digital ihds (F)</t>
  </si>
  <si>
    <r>
      <t xml:space="preserve">
SETUPS/TPX WEEK 2 (M/Th))
</t>
    </r>
    <r>
      <rPr>
        <sz val="16"/>
        <color rgb="FFFF0000"/>
        <rFont val="Arial"/>
        <family val="2"/>
        <scheme val="minor"/>
      </rPr>
      <t>MONTH 2 PREDEVELOPMENT TB</t>
    </r>
  </si>
  <si>
    <r>
      <t xml:space="preserve">
art x for NY digital yardage(Th)
</t>
    </r>
    <r>
      <rPr>
        <i/>
        <sz val="16"/>
        <color rgb="FFFF0000"/>
        <rFont val="Arial"/>
        <family val="2"/>
        <scheme val="minor"/>
      </rPr>
      <t>TPX is Thursday due to Holiday</t>
    </r>
  </si>
  <si>
    <t xml:space="preserve">PD WRAP AND EXCEPTIONS 
ARTWORK REVIEW MTG - DESIGN/PD
DIGITAL YARDAGE ART X DEADLINE
</t>
  </si>
  <si>
    <r>
      <t xml:space="preserve">
</t>
    </r>
    <r>
      <rPr>
        <sz val="16"/>
        <color rgb="FFFF0000"/>
        <rFont val="Arial"/>
        <family val="2"/>
        <scheme val="minor"/>
      </rPr>
      <t>MONTH 2 FASHION FABRIC TB (W)</t>
    </r>
    <r>
      <rPr>
        <sz val="16"/>
        <color theme="1"/>
        <rFont val="Arial"/>
        <family val="2"/>
        <scheme val="minor"/>
      </rPr>
      <t xml:space="preserve">
PRIORITY SETUPS - SWEATERS AND JACKETS
</t>
    </r>
  </si>
  <si>
    <t>PD WRAP AND EXCEPTIONS SWEATERS AND JACKETS</t>
  </si>
  <si>
    <t>moved up sweaters and jackest setups/tpx by one week due to Holiday poho overlap and July 4th holiday
art x for digital ihds (F)</t>
  </si>
  <si>
    <t>FINAL COLOR PALETTE HANDOFF (M)
PRINT ASSORT HANDOFF DEADLINE EOD F TO PRINT TEAM FOR TECHPACKING</t>
  </si>
  <si>
    <r>
      <rPr>
        <sz val="16"/>
        <color rgb="FFFF0000"/>
        <rFont val="Arial"/>
        <family val="2"/>
        <scheme val="minor"/>
      </rPr>
      <t>PRIORITY SETUPS - SWEATERS AND JACKETS</t>
    </r>
    <r>
      <rPr>
        <sz val="16"/>
        <color theme="1"/>
        <rFont val="Arial"/>
        <family val="2"/>
        <scheme val="minor"/>
      </rPr>
      <t xml:space="preserve">
FALL PRINT REVIEWS WITH LADY (F)</t>
    </r>
  </si>
  <si>
    <r>
      <t xml:space="preserve">Yarndye and PFD roll launch for proto non-China (F)
</t>
    </r>
    <r>
      <rPr>
        <i/>
        <sz val="16"/>
        <color rgb="FFFF0000"/>
        <rFont val="Arial"/>
        <family val="2"/>
        <scheme val="minor"/>
      </rPr>
      <t>MOVED BACK DUE TO FZ BACK ON 2/18</t>
    </r>
  </si>
  <si>
    <r>
      <t xml:space="preserve">added earlier week setups for sweaters and jackets
</t>
    </r>
    <r>
      <rPr>
        <i/>
        <sz val="16"/>
        <color rgb="FFFF0000"/>
        <rFont val="Arial"/>
        <family val="2"/>
        <scheme val="minor"/>
      </rPr>
      <t xml:space="preserve">moved up collection setups one week due to overlap with finalization </t>
    </r>
  </si>
  <si>
    <t>SETUPS/TPX-  WK 2 SWEATERS AND JACKETS (M,F)
SETUPS/TPX WEEK 1 (M/F)</t>
  </si>
  <si>
    <r>
      <t xml:space="preserve">PD WRAP AND EXCEPTIONS 
ARTWORK REVIEW MTG - DESIGN/PD
DIGITAL YARDAGE ART X DEADLINE
</t>
    </r>
    <r>
      <rPr>
        <sz val="16"/>
        <color rgb="FFFF0000"/>
        <rFont val="Arial"/>
        <family val="2"/>
        <scheme val="minor"/>
      </rPr>
      <t>PRIORITY SETUPS - SWEATERS AND JACKETS</t>
    </r>
    <r>
      <rPr>
        <sz val="16"/>
        <color theme="1"/>
        <rFont val="Arial"/>
        <family val="2"/>
        <scheme val="minor"/>
      </rPr>
      <t xml:space="preserve">
</t>
    </r>
    <r>
      <rPr>
        <sz val="16"/>
        <color rgb="FFFF0000"/>
        <rFont val="Arial"/>
        <family val="2"/>
        <scheme val="minor"/>
      </rPr>
      <t xml:space="preserve">
M2 SAMPLE YDAGE INTIATED</t>
    </r>
  </si>
  <si>
    <r>
      <t xml:space="preserve">PD WRAP AND EXCEPTIONS 
</t>
    </r>
    <r>
      <rPr>
        <sz val="16"/>
        <color rgb="FFFF0000"/>
        <rFont val="Arial"/>
        <family val="2"/>
        <scheme val="minor"/>
      </rPr>
      <t>MONTH 2 SAMPLE YARDAGE INITIATED</t>
    </r>
    <r>
      <rPr>
        <sz val="16"/>
        <color theme="1"/>
        <rFont val="Arial"/>
        <family val="2"/>
        <scheme val="minor"/>
      </rPr>
      <t xml:space="preserve">
</t>
    </r>
    <r>
      <rPr>
        <sz val="16"/>
        <rFont val="Arial"/>
        <family val="2"/>
        <scheme val="minor"/>
      </rPr>
      <t xml:space="preserve">PRIORITY SETUPS/TPX - SWEATERS AND JACKETS, DENIM, WASHED SOFT (M,F)
</t>
    </r>
    <r>
      <rPr>
        <sz val="16"/>
        <color theme="8" tint="-0.249977111117893"/>
        <rFont val="Arial"/>
        <family val="2"/>
        <scheme val="minor"/>
      </rPr>
      <t xml:space="preserve">FINANCIAL ARCHITECTURE OVERVIEW </t>
    </r>
  </si>
  <si>
    <r>
      <t xml:space="preserve">
PD WRAP AND EXCEPTIONS SWEATERS AND JACKETS
</t>
    </r>
    <r>
      <rPr>
        <sz val="16"/>
        <color theme="8" tint="-0.249977111117893"/>
        <rFont val="Arial"/>
        <family val="2"/>
        <scheme val="minor"/>
      </rPr>
      <t>FINANCIAL ARCHITECTURE OVERVIEW</t>
    </r>
    <r>
      <rPr>
        <sz val="16"/>
        <color rgb="FFFF0000"/>
        <rFont val="Arial"/>
        <family val="2"/>
        <scheme val="minor"/>
      </rPr>
      <t xml:space="preserve"> 
MONTH 2 FASHION FABRIC TB (W)</t>
    </r>
  </si>
  <si>
    <t>Spring 2021</t>
  </si>
  <si>
    <t>Summer 2021</t>
  </si>
  <si>
    <t>BTS 2021</t>
  </si>
  <si>
    <t>FALL 2021</t>
  </si>
  <si>
    <t>Holiday 2021</t>
  </si>
  <si>
    <t>Trans 2021/2022</t>
  </si>
  <si>
    <t>Fall 2021</t>
  </si>
  <si>
    <t>Month 1 NDC</t>
  </si>
  <si>
    <t>Month 2 NDC</t>
  </si>
  <si>
    <t>Wed wk 1 of M1</t>
  </si>
  <si>
    <t>Wed wk 1 of M2</t>
  </si>
  <si>
    <t>BUYER SKETCH REVIEW (W)
PRINT REVIEWS WITH DESIGN AND LADY (F)</t>
  </si>
  <si>
    <t>Wash Pre-development (for legs at Lady sketch review)</t>
  </si>
  <si>
    <t>Fabric R&amp;D</t>
  </si>
  <si>
    <t>Fabric ID</t>
  </si>
  <si>
    <t>Blank leg requests for wash trials</t>
  </si>
  <si>
    <t>Wash ID meeting</t>
  </si>
  <si>
    <t>Wash packages X</t>
  </si>
  <si>
    <t>Pre development travel</t>
  </si>
  <si>
    <t>Wash legs x factory</t>
  </si>
  <si>
    <t>Wash development showback</t>
  </si>
  <si>
    <t>Post sketch review Late ID wash adds</t>
  </si>
  <si>
    <t>Buyer sketch review</t>
  </si>
  <si>
    <t>Washes x factory</t>
  </si>
  <si>
    <t>Post sketch review S/O and H/L development</t>
  </si>
  <si>
    <t>Print/pattern ID meeting</t>
  </si>
  <si>
    <t>Artwork packages x - Priority 1</t>
  </si>
  <si>
    <t>Artwork packages x - Priority 2</t>
  </si>
  <si>
    <t>Strikeoffs/Handlooms X factory</t>
  </si>
  <si>
    <t>Pre development travel 2</t>
  </si>
  <si>
    <t>Wash packages X 2</t>
  </si>
  <si>
    <t>Wash ID meeting 2</t>
  </si>
  <si>
    <t>Blank leg requests for wash trials 2</t>
  </si>
  <si>
    <t>Art x for yarndyes handlooms at FZ</t>
  </si>
  <si>
    <t>Art x for strikeoffs at FZ</t>
  </si>
  <si>
    <t xml:space="preserve">Deadline for art x digital print sample yardage - Soft </t>
  </si>
  <si>
    <t>Deadline for art x digital print sample yardage - Structured, Intimates, Knits</t>
  </si>
  <si>
    <t>Jessie King sketch review w/Lady</t>
  </si>
  <si>
    <t xml:space="preserve">Jessie King Set ups </t>
  </si>
  <si>
    <t>Jessie King Tech Pack X</t>
  </si>
  <si>
    <t>HOLIDAY 2021</t>
  </si>
  <si>
    <t>TRANS 2021/2022</t>
  </si>
  <si>
    <t>HOLIDAY 2020 - revised</t>
  </si>
  <si>
    <t>PRINT REVIEWS WITH DESIGN AND LADY (F)
PD WRAP AND EXCEPTIONS SWEATERS AND JACKETS</t>
  </si>
  <si>
    <t>BUY REVIEW MEETINGS
LATE ADD SET UP/BULK FITS - TPX (M/F)</t>
  </si>
  <si>
    <t>SAMPLE X - W
IHD TURNOVER DUE (TH)</t>
  </si>
  <si>
    <t xml:space="preserve">SAMPLE X - W
IHD TURNOVER DUE (TH)
</t>
  </si>
  <si>
    <t xml:space="preserve">FINALIZATION WITH IN/OUT FEEDBACK (T)
COLOR AND PRINT MEETING (W,Th,F)
EARLY COMMITS (W)
</t>
  </si>
  <si>
    <t xml:space="preserve">SETUPS/TPX WEEK 2 SJI
SETUPS/TPX WEEK 1 (M/F)
</t>
  </si>
  <si>
    <r>
      <t xml:space="preserve">SAMPLE X - W
IHD TURNOVER DUE (TH)
</t>
    </r>
    <r>
      <rPr>
        <sz val="16"/>
        <color rgb="FFFF0000"/>
        <rFont val="Arial"/>
        <family val="2"/>
        <scheme val="minor"/>
      </rPr>
      <t xml:space="preserve"> </t>
    </r>
  </si>
  <si>
    <r>
      <t xml:space="preserve">
</t>
    </r>
    <r>
      <rPr>
        <sz val="16"/>
        <rFont val="Arial"/>
        <family val="2"/>
        <scheme val="minor"/>
      </rPr>
      <t>FINAL TOP 10 (Th)</t>
    </r>
    <r>
      <rPr>
        <sz val="16"/>
        <color rgb="FFFF0000"/>
        <rFont val="Arial"/>
        <family val="2"/>
        <scheme val="minor"/>
      </rPr>
      <t xml:space="preserve">
</t>
    </r>
    <r>
      <rPr>
        <sz val="16"/>
        <rFont val="Arial"/>
        <family val="2"/>
        <scheme val="minor"/>
      </rPr>
      <t>CMO REVIEWS</t>
    </r>
  </si>
  <si>
    <t>FALL 2020 - revised</t>
  </si>
  <si>
    <r>
      <rPr>
        <sz val="16"/>
        <rFont val="Arial"/>
        <family val="2"/>
        <scheme val="minor"/>
      </rPr>
      <t>CMO REVIEWS</t>
    </r>
    <r>
      <rPr>
        <sz val="16"/>
        <color rgb="FFFF0000"/>
        <rFont val="Arial"/>
        <family val="2"/>
        <scheme val="minor"/>
      </rPr>
      <t xml:space="preserve"> 
</t>
    </r>
  </si>
  <si>
    <t xml:space="preserve">
SETUPS/TPX WEEK 1 (M/F)
SETUPS/TPX WEEK 2 - SWEATERS, STRUCTURED, INTIMATES
</t>
  </si>
  <si>
    <r>
      <t xml:space="preserve">PD WRAP AND EXCEPTIONS 
ARTWORK REVIEW MTG - DESIGN/PD
DIGITAL YARDAGE ART X DEADLINE
</t>
    </r>
    <r>
      <rPr>
        <sz val="16"/>
        <color rgb="FFFF0000"/>
        <rFont val="Arial"/>
        <family val="2"/>
        <scheme val="minor"/>
      </rPr>
      <t>PRIORITY SETUPS - SWEATERS, STRUCTURED, INTIMATES</t>
    </r>
    <r>
      <rPr>
        <sz val="16"/>
        <color theme="1"/>
        <rFont val="Arial"/>
        <family val="2"/>
        <scheme val="minor"/>
      </rPr>
      <t xml:space="preserve">
</t>
    </r>
    <r>
      <rPr>
        <sz val="16"/>
        <color rgb="FFFF0000"/>
        <rFont val="Arial"/>
        <family val="2"/>
        <scheme val="minor"/>
      </rPr>
      <t xml:space="preserve">
</t>
    </r>
  </si>
  <si>
    <r>
      <rPr>
        <sz val="16"/>
        <rFont val="Arial"/>
        <family val="2"/>
        <scheme val="minor"/>
      </rPr>
      <t>FINAL TOP 10 (Th)</t>
    </r>
    <r>
      <rPr>
        <sz val="16"/>
        <color rgb="FFFF0000"/>
        <rFont val="Arial"/>
        <family val="2"/>
        <scheme val="minor"/>
      </rPr>
      <t xml:space="preserve">
</t>
    </r>
    <r>
      <rPr>
        <sz val="16"/>
        <rFont val="Arial"/>
        <family val="2"/>
        <scheme val="minor"/>
      </rPr>
      <t>CMO REVIEWS</t>
    </r>
  </si>
  <si>
    <t xml:space="preserve">PD WRAP AND EXCEPTIONS SWEATERS AND JACKETS
</t>
  </si>
  <si>
    <t>ART X KNITDOWNS (F)</t>
  </si>
  <si>
    <t>ART X DIGITAL PROTOS (F)</t>
  </si>
  <si>
    <t>Trans 2020/2021 - Revised</t>
  </si>
  <si>
    <t>WASH ID MEETING (M)</t>
  </si>
  <si>
    <t>Wash packages (targets) x (F)</t>
  </si>
  <si>
    <t>WASH PREDEVELOPMENT FABRIC R&amp;D (Th)</t>
  </si>
  <si>
    <t>WASH PREDEVELOPMENT FABRIC ID (F)</t>
  </si>
  <si>
    <t>Wash legs x factory (W)</t>
  </si>
  <si>
    <t xml:space="preserve">
INITIAL COLOR PALETTE DUE (T); INITIAL PRINT CONCEPT DUE 
</t>
  </si>
  <si>
    <t xml:space="preserve">
CONCEPT BEGIN WALL BUILD OUT FOR COLOR, PRINT AND SENSIBILITY (M)
 INITIAL COLOR PALETTE DUE (T); INITIAL PRINT CONCEPT DUE 
</t>
  </si>
  <si>
    <t>BLANK LEG REQUESTS FOR WASH TRIALS (F)</t>
  </si>
  <si>
    <t>Roll color call date complete for proto (F)
move up sketch reviews by one week due to overlap with finalization
Wash package x 2 (F)</t>
  </si>
  <si>
    <r>
      <rPr>
        <sz val="16"/>
        <color rgb="FFFF0000"/>
        <rFont val="Arial"/>
        <family val="2"/>
        <scheme val="minor"/>
      </rPr>
      <t>PD WRAP AND EXCEPTIONS SWEATERS AND JACKETS</t>
    </r>
    <r>
      <rPr>
        <sz val="16"/>
        <color theme="1"/>
        <rFont val="Arial"/>
        <family val="2"/>
        <scheme val="minor"/>
      </rPr>
      <t xml:space="preserve">
PRINT PATTERN ID MTGS (T)</t>
    </r>
  </si>
  <si>
    <t>IHD &amp; tailoring bodies details from Design to PD (Th)  Sample x (W)
Washes x fty (T)
Strikeoff and handloom x fty (T)</t>
  </si>
  <si>
    <t>Art x knitdowns for sketch review (F)</t>
  </si>
  <si>
    <t xml:space="preserve">
Art x strikeoffs at FZ (F)</t>
  </si>
  <si>
    <t/>
  </si>
  <si>
    <t>Wash panels x (W)</t>
  </si>
  <si>
    <t xml:space="preserve">SEASONAL CONCEPT PRESENTATION (T)
LINE PLAN (Th)
LADY SKETCH REVIEW
</t>
  </si>
  <si>
    <t xml:space="preserve">CONCEPT WALL REVIEW W/MEG AND GABBY (T); CONCEPT WALL REVIEW WITH DESIGN (Th)
PLANNING FINANCIAL ARC OVERVIEW (Th)
WASH DEVELOPMENT SHOWBACK (W)
</t>
  </si>
  <si>
    <t xml:space="preserve">
CONCEPT BEGIN WALL BUILD OUT FOR COLOR, PRINT AND SENSIBILITY (M)
 INITIAL COLOR PALETTE DUE (T); INITIAL PRINT CONCEPT DUE 
</t>
  </si>
  <si>
    <t xml:space="preserve">MEG SKETCH REVIEW (W)
</t>
  </si>
  <si>
    <t xml:space="preserve">INITIAL CONCEPT REVIEW W/CONCEPT AND DESIGN (M)
REVIEW PRINT/PATTERN FOR SWEATERS/YDYES
</t>
  </si>
  <si>
    <t>FABRIC SHOWBACK
TO DESIGN
INITIATE SAMPLE YARDAGE (F)</t>
  </si>
  <si>
    <r>
      <t xml:space="preserve">
</t>
    </r>
    <r>
      <rPr>
        <i/>
        <sz val="16"/>
        <color rgb="FFFF0000"/>
        <rFont val="Arial"/>
        <family val="2"/>
        <scheme val="minor"/>
      </rPr>
      <t>Setups start Tuesday due to Holiday</t>
    </r>
    <r>
      <rPr>
        <i/>
        <sz val="16"/>
        <color theme="1"/>
        <rFont val="Arial"/>
        <family val="2"/>
        <scheme val="minor"/>
      </rPr>
      <t xml:space="preserve">
Artx for yarndye handlooms at POHO (F)</t>
    </r>
  </si>
  <si>
    <t xml:space="preserve">
art x for digital protos (F)
Roll color call date complete for proto (non-China)</t>
  </si>
  <si>
    <t>Art x for knitdowns by sketch review</t>
  </si>
  <si>
    <t xml:space="preserve">
CONCEPT BEGIN WALL BUILD OUT FOR COLOR, PRINT AND SENSIBILITY (M)
</t>
  </si>
  <si>
    <t xml:space="preserve">
RAW MAT ALL CATEGORIES FABRIC AND TRIM (W)
INITIAL COLOR PALETTE DUE (T); INITIAL PRINT CONCEPT DUE 
</t>
  </si>
  <si>
    <t xml:space="preserve">POHO - (T/W)
</t>
  </si>
  <si>
    <t xml:space="preserve">Launch cones by color for sweater mocks
</t>
  </si>
  <si>
    <t xml:space="preserve">
Roll color call date complete for proto (non-China)</t>
  </si>
  <si>
    <t>FINALIZATION WITH IN/OUT FEEDBACK (W)
EARLY COMMITS (W)
COLOR AND PRINT MEETING (Th,F)</t>
  </si>
  <si>
    <t xml:space="preserve">COLOR AND PRINT MEETING (M)
BUY REVIEW MEETINGS
</t>
  </si>
  <si>
    <t xml:space="preserve">MEG/BUYER SKETCH REVIEW (M-Th)
</t>
  </si>
  <si>
    <t>art x for digital protos (F)
Roll color call date complete for proto
art x for digital ihds (F)</t>
  </si>
  <si>
    <t xml:space="preserve">SETUPS/TPX WEEK 2 (T/F)
</t>
  </si>
  <si>
    <t>TRANS AIR WITH 12/5 NDC</t>
  </si>
  <si>
    <t>SPRING AIR WITH 2/5 NDC</t>
  </si>
  <si>
    <t xml:space="preserve">SAMPLE X - (W)
</t>
  </si>
  <si>
    <t>EARLY FABRIC COMMIT MTG (T)</t>
  </si>
  <si>
    <t>Set ups one wk earlier to avoid poho overlap
Artx for yarndye handlooms at at FZ (F)</t>
  </si>
  <si>
    <t>Set ups one wk earlier to avoid poho overlap 
artx for strikeoffs at FZ (F)</t>
  </si>
  <si>
    <t>SPRING 2021 - AIR FOR 2/5NDC</t>
  </si>
  <si>
    <t>SETUPS/TPX WEEK 1 (M/F)
SETUPS/TPX WEEK 2 SJI</t>
  </si>
  <si>
    <t xml:space="preserve">SEASONAL CONCEPT PRESENTATION (TH)
LADY SKETCH REVIEW (F)
</t>
  </si>
  <si>
    <t xml:space="preserve">LINE PLAN (M)
MEG SKETCH REVIEW (T,TH)
</t>
  </si>
  <si>
    <t>INITIAL CONCEPT REVIEW W/CONCEPT AND DESIGN (M)
FABRIC SHOWBACK
TO DESIGN (W)
INITIATE SAMPLE YARDAGE (F)</t>
  </si>
  <si>
    <t xml:space="preserve">REVIEW PRINT/PATTERN FOR SWEATERS/YDYES (T)
CONCEPT BEGIN WALL BUILD OUT FOR COLOR, PRINT AND SENSIBILITY (M)
 INITIAL COLOR PALETTE DUE (T); INITIAL PRINT CONCEPT DUE 
</t>
  </si>
  <si>
    <t>print and color assorts due</t>
  </si>
  <si>
    <t>POHO MONTH 1 ocean fabric commit meeting</t>
  </si>
  <si>
    <t>SJI PD WRAP AND EXCEPTIONS (W); 
SJI SETUPS WK 1 - ALL CATEGORIES (F)</t>
  </si>
  <si>
    <t>PD EXCEPTIONS (W)
SJI TPX WK 1  (F)</t>
  </si>
  <si>
    <t>COLLECTION SETUPS/TPX WK 2 (M/F)</t>
  </si>
  <si>
    <r>
      <rPr>
        <sz val="16"/>
        <color rgb="FFFF0000"/>
        <rFont val="Arial"/>
        <family val="2"/>
        <scheme val="minor"/>
      </rPr>
      <t>COLLECTDION SETUPS/TPX WEEK 1 (M/F) 
SJI SETUPS/TPX WEEK 2 (M/F)</t>
    </r>
    <r>
      <rPr>
        <sz val="16"/>
        <color theme="1"/>
        <rFont val="Arial"/>
        <family val="2"/>
        <scheme val="minor"/>
      </rPr>
      <t xml:space="preserve">
ARTWORK REVIEW MTG - DESIGN/PD
DIGITAL YARDAGE ART X DEADLINE
</t>
    </r>
    <r>
      <rPr>
        <sz val="16"/>
        <color rgb="FFFF0000"/>
        <rFont val="Arial"/>
        <family val="2"/>
        <scheme val="minor"/>
      </rPr>
      <t xml:space="preserve">
</t>
    </r>
  </si>
  <si>
    <t>FABRIC COMMIT MEETING (W)</t>
  </si>
  <si>
    <t>COLOR AND PRINT ASSORTS DUE AT EARLY COMMIT DEADLINE (W)</t>
  </si>
  <si>
    <t>MEG SKETCH REVIEW (W)</t>
  </si>
  <si>
    <t xml:space="preserve">
BUYER SKETCH REVIEW (W)</t>
  </si>
  <si>
    <t xml:space="preserve">CONCEPT WALL REVIEW W/MEG AND GABBY (T); CONCEPT WALL REVIEW WITH DESIGN (Th)
</t>
  </si>
  <si>
    <t>PRIORITY SETUPS - SWEATERS AND JACKETS
PD WRAP AND EXCEPTIONS (W);</t>
  </si>
  <si>
    <t>Art x for yarndyes handlooms at Fabric commit</t>
  </si>
  <si>
    <t>Art x for strikeoffs at Fabric commit</t>
  </si>
  <si>
    <t>TRANS 2020/2021 -  12/2 NDC</t>
  </si>
  <si>
    <t xml:space="preserve">SEASONAL CONCEPT PRESENTATION (T)
LINE PLAN (F)
WASH DEVELOPMENT SHOWBACK (W)
LADY SKETCH REVIEW (W)
</t>
  </si>
  <si>
    <t xml:space="preserve">
Art x handlooms at FZ (F)</t>
  </si>
  <si>
    <t xml:space="preserve">NEW FABRICS REVIEW (W)
ROLLS LAUNCHED FOR WASH TRIALS (F)
CONCEPT BEGIN WALL BUILD OUT FOR COLOR, PRINT AND SENSIBILITY (M)
 </t>
  </si>
  <si>
    <t xml:space="preserve">PD WRAP AND EXCEPTIONS SWEATERS AND JACKETS
ARTWORK REVIEW MTG - DESIGN/PD
DIGITAL YARDAGE ART X DEADLINE
</t>
  </si>
  <si>
    <t xml:space="preserve">PD WRAP AND EXCEPTIONS 
PRIORITY SETUPS/TPX - SWEATERS AND JACKETS
</t>
  </si>
  <si>
    <t>Art x for strikeoffs at Fabric commit (F)</t>
  </si>
  <si>
    <t xml:space="preserve">
PRIORITY SETUPS - SWEATERS AND JACKETS
COLLECTION SETUPS/TPX WEEK 1 (M/F)</t>
  </si>
  <si>
    <t>PD WRAP AND EXCEPTIONS (T)</t>
  </si>
  <si>
    <t xml:space="preserve">
PD WRAP AND EXCEPTIONS SWEATERS AND JACKETS (W)
ARTWORK REVIEW MTG - DESIGN/PD
</t>
  </si>
  <si>
    <t>OCEAN FABRIC COMMIT MEETING (T)</t>
  </si>
  <si>
    <t>SUMMER 2021 - AIR FOR 4/7 NDC</t>
  </si>
  <si>
    <t>Month 1 Ship air</t>
  </si>
  <si>
    <t>Month 1 Ship ocean</t>
  </si>
  <si>
    <t>fabric commit to ship ocean</t>
  </si>
  <si>
    <t>poho to ship air</t>
  </si>
  <si>
    <t>ndc to ocean fabric commit</t>
  </si>
  <si>
    <t>ndc to poho air</t>
  </si>
  <si>
    <t>M1 Ocean - Confirmed Color Assorts Due</t>
  </si>
  <si>
    <t>COLOR AND PRINT ASSORTS DUE AT EARLY COMMIT DEADLINE (Th)</t>
  </si>
  <si>
    <t>X date for lab dips at fz</t>
  </si>
  <si>
    <t xml:space="preserve">JUNE WK 2 NDC BASED ON CNY LT </t>
  </si>
  <si>
    <t>Sketch review Yarn cone launch  by color</t>
  </si>
  <si>
    <t xml:space="preserve">M1 Finalization </t>
  </si>
  <si>
    <t>Ins and Outs due from buying</t>
  </si>
  <si>
    <t>Art x for yarn dips at Fabric commit</t>
  </si>
  <si>
    <t>MEG SKETCH REVIEW (T,W)
BUYER SKETCH REVIEW (Th, F)
PRINT REVIEWS WITH DESIGN AND LADY (F)</t>
  </si>
  <si>
    <t>Combine Meg and Buyer sketch reviews due to overlap with Spring wk 2 setups</t>
  </si>
  <si>
    <t xml:space="preserve">lap dip request x (F)
</t>
  </si>
  <si>
    <t>art x for NY digital yardage(F)
Final color palette due date (F)</t>
  </si>
  <si>
    <t>BTS 2021 - AIR FOR 6/9 NDC</t>
  </si>
  <si>
    <t>SUMMER AIR FOR 4/7NDC</t>
  </si>
  <si>
    <t>BTS AIR FOR 6/9 NDC (CNY LEADTIME)</t>
  </si>
  <si>
    <t>FINALIZATION (W)
IN/OUTS DUE (F)
EARLY COMMITS (Th)
COLOR AND PRINT MEETING (W,Th,F)</t>
  </si>
  <si>
    <t xml:space="preserve">Yarndye and PFD roll launch for proto (F)
Launch yarn poundage for proto (F)
</t>
  </si>
  <si>
    <t xml:space="preserve">
 SJU/ COLLECTION SETUPS/TPX WEEK 2 (M/F)
</t>
  </si>
  <si>
    <t>not yet published</t>
  </si>
  <si>
    <t>Pregame Meeting</t>
  </si>
  <si>
    <t>Halftime Meeting</t>
  </si>
  <si>
    <t>SEASONAL CONCEPT PRESENTATION (T)
LINE PLAN (Th)
FINAL FABRIC REVIEW (T)
WASH DEVELOPMENT SHOWBACK (W)</t>
  </si>
  <si>
    <t xml:space="preserve">LADY SKETCH REVIEW
</t>
  </si>
  <si>
    <t>launch yarns for sweater/seamless sampling</t>
  </si>
  <si>
    <t>Final fabric review  and Pre-dev showback</t>
  </si>
  <si>
    <t>FORMULAS DO NOT DELETE</t>
  </si>
  <si>
    <t>Early T&amp;A;s &amp; Costing due from Sourcing</t>
  </si>
  <si>
    <t>Fabric handoff deadline to fabric team</t>
  </si>
  <si>
    <t xml:space="preserve">
COLLECTION SETUPS/TPX WEEK 2 (M/F)
</t>
  </si>
  <si>
    <t>SJI SKETCH REVIEW W/MEG</t>
  </si>
  <si>
    <t xml:space="preserve">PD WRAP AND EXCEPTIONS 
</t>
  </si>
  <si>
    <t xml:space="preserve">(may need to move week one setups for all classes to week of 9/28 due to FZ overlap)
Art x for yarn dips at fabric commit (F)
Art x for yarn dye handlooms at fabric commit (F)
</t>
  </si>
  <si>
    <t xml:space="preserve">Yarndye and PFD roll launch for proto (F)
</t>
  </si>
  <si>
    <t>PREGAME MTG (M)
FINALIZATION (T)
IN/OUTS DUE (TH)
EARLY COMMITS (W)
COLOR AND PRINT MEETING (W,Th,F)
PRIORITY BULK FITS (F)</t>
  </si>
  <si>
    <t>FINALIZATION (T)
IN/OUTS DUE (TH)
EARLY COMMITS (W)
COLOR AND PRINT MEETING (W,Th,F)
BULK FIT (F)</t>
  </si>
  <si>
    <t xml:space="preserve">
HALFTIME MTG(T)
BUY REVIEW MEETINGS
</t>
  </si>
  <si>
    <t xml:space="preserve">MEG SKETCH REVIEW (W,Th,F)
</t>
  </si>
  <si>
    <t xml:space="preserve">SJI SETUPS/TPX WK 1
</t>
  </si>
  <si>
    <t>COLLECTION SETUPS/TPX WEEK 1 (M/F)
SJI SETUPS/TPX WK 2</t>
  </si>
  <si>
    <t xml:space="preserve">
SEASONAL CONCEPT PRESENTATION (T)
LINE PLAN (Th)
LADY SKETCH REVIEW
WASH DEVELOPMENT REVIEW (W)</t>
  </si>
  <si>
    <t xml:space="preserve">Final color palette due date (M)
lap dip request x (F)
</t>
  </si>
  <si>
    <t xml:space="preserve">Fabric handoff list due to fabric team (F)
Launch yarns for sweater and seamless protos (F)
</t>
  </si>
  <si>
    <t>FALL 2021 - AIR FOR 8/9 NDC</t>
  </si>
  <si>
    <t xml:space="preserve">color and print assort handoff due eod (F)
Finalization pushed out one week for sampling post CNY
</t>
  </si>
  <si>
    <t>Art x for knitdowns at sketch review (F)</t>
  </si>
  <si>
    <t>Art x for yarndye sampling (F)</t>
  </si>
  <si>
    <t>REVIEW PRINT/PATTERN FOR SWEATERS
WASH ID MEETING (M)</t>
  </si>
  <si>
    <t>ARTWORK REVIEW MTG - DESIGN/PD</t>
  </si>
  <si>
    <t>INITIAL CONCEPT REVIEW W/CONCEPT AND DESIGN (M)
REVIEW PRINT/PATTERN FOR YDYES, PRINTS (CNY)
FABRIC SHOWBACK
TO DESIGN
INITIATE SAMPLE YARDAGE (F)</t>
  </si>
  <si>
    <t>Early Commit assorts due from Buying</t>
  </si>
  <si>
    <t>POHO MONTH 1 air/ m2 ocean</t>
  </si>
  <si>
    <t xml:space="preserve">M1 Print and color assort meeting </t>
  </si>
  <si>
    <t xml:space="preserve">CONCEPT BEGIN WALL BUILD OUT FOR COLOR, PRINT AND SENSIBILITY (M)
INITIAL COLOR PALETTE DUE (T); INITIAL PRINT CONCEPT DUE 
</t>
  </si>
  <si>
    <t>WASH PANELS X (W)</t>
  </si>
  <si>
    <t xml:space="preserve">art x for NY digital yardage(F)
Final color palette and swatches due eod (T)
</t>
  </si>
  <si>
    <t>Color mtg w/Lady and Gabby</t>
  </si>
  <si>
    <t>Mini color poho</t>
  </si>
  <si>
    <t xml:space="preserve">Line sheets due from DC's </t>
  </si>
  <si>
    <t>Late add cost engineering</t>
  </si>
  <si>
    <t>Tech Design</t>
  </si>
  <si>
    <t>CLO setups with mocks for late adds</t>
  </si>
  <si>
    <t>CLO virtual fits for late adds</t>
  </si>
  <si>
    <t>CLO tpx</t>
  </si>
  <si>
    <t xml:space="preserve">Late add proto x </t>
  </si>
  <si>
    <t>Bulk fits for late adds</t>
  </si>
  <si>
    <t>CLO design</t>
  </si>
  <si>
    <t xml:space="preserve">FALL AIR FOR 8/9 NDC </t>
  </si>
  <si>
    <t>Priority Bulk Fits</t>
  </si>
  <si>
    <t xml:space="preserve">line sheets and fabric boards due eod (T)
EARLY COSTING/TNAS DUE FROM SOURCING (T)
</t>
  </si>
  <si>
    <t>COLOR MTG W/LADY AND GABBY (T)
OCEAN FABRIC COMMIT MEETING (T)
MINI COLOR POHO (Th)</t>
  </si>
  <si>
    <t>COLOR MTG W/LADY AND GABBY (W)
OCEAN FABRIC COMMIT MEETING (T)
MINI COLOR POHO (Th)</t>
  </si>
  <si>
    <t xml:space="preserve">FZ Two weeks earlier 
</t>
  </si>
  <si>
    <t xml:space="preserve">
HALFTIME MTG (T)
LATE ADD COST ENGINEERING (T)
BUY REVIEW MEETINGS
</t>
  </si>
  <si>
    <t>POHO - (T/W)
CLO SETUPS W/MOCKS FOR LATE ADD (M)
LATE ADD SET UP/BULK FITS - TPX (M/F)</t>
  </si>
  <si>
    <t>CLO VIRTUAL FITS FOR LATE ADDS (M)
CLO TPX (F)</t>
  </si>
  <si>
    <t>CLO LATE ADD PROTO X (F)</t>
  </si>
  <si>
    <t>BULK FITS FOR LATE ADDS (T)</t>
  </si>
  <si>
    <t>bulk fits must be approved first round</t>
  </si>
  <si>
    <t>adjusted fz and poho</t>
  </si>
  <si>
    <t>Sweater/seamless yarn launch for sampling (F)</t>
  </si>
  <si>
    <t>yarndye and pfd roll launch for proto - FALL ASIA ONLY</t>
  </si>
  <si>
    <t>pfd roll color call date complete for proto - FALL ASIA ONLY</t>
  </si>
  <si>
    <t xml:space="preserve">yarndye and pfd roll launch for proto - FALL NON ASIA </t>
  </si>
  <si>
    <t>pfd roll color call date complete for proto - FALL NON ASIA</t>
  </si>
  <si>
    <t>PFD roll color call complete - ASIA MILLS (F)
Deadline for digital art x sample yardage (ASIA MILLS)F</t>
  </si>
  <si>
    <t>Yarn dye and pfd roll launch - NON ASIA (F)
Sweater yarn dips deadline for EC (F)</t>
  </si>
  <si>
    <t>Deadline for digital base id</t>
  </si>
  <si>
    <t>ihd base id</t>
  </si>
  <si>
    <t>Pre Development pic packs back from vendor</t>
  </si>
  <si>
    <t>Additional needs Zooms (week of)</t>
  </si>
  <si>
    <t>Pic packs back from vendor</t>
  </si>
  <si>
    <t>Feedback from Design on pic packs</t>
  </si>
  <si>
    <t>Virtual Pre-development (for Lady sketch review)</t>
  </si>
  <si>
    <t>Trend due</t>
  </si>
  <si>
    <t>Trend zooms (week of)</t>
  </si>
  <si>
    <t>Feedback Zooms with action steps (earliest date for meetings)</t>
  </si>
  <si>
    <t xml:space="preserve">Emb Trims x factory </t>
  </si>
  <si>
    <t>Virtual Development post sketch review (for sample review)</t>
  </si>
  <si>
    <t>Additional needs due in tear format</t>
  </si>
  <si>
    <t>Emb mocks/trims x factory</t>
  </si>
  <si>
    <t>Deadline to move fabrics for digital printing (NY or India) - FALL ONLY</t>
  </si>
  <si>
    <t>Deadline for art x digital print - non Asia</t>
  </si>
  <si>
    <t xml:space="preserve">FABRIC PLATFORMING </t>
  </si>
  <si>
    <t>TBD</t>
  </si>
  <si>
    <t>FIT COMMENTS DUE FOR PRIORITY BULK FITS/M1 OCN EARLY COMMITS</t>
  </si>
  <si>
    <t>BULK FIT SESSIONS FOR ESU - WEEK OF</t>
  </si>
  <si>
    <t>BULK FIT COMMENTS DUE (NON-PRIORITY STYLES)</t>
  </si>
  <si>
    <t>TRANS - INDIA IMPACTED BY DIWALI -</t>
  </si>
  <si>
    <t xml:space="preserve"> ALL INDIA STYLES ARE 7/20 EARLY COMMIT</t>
  </si>
  <si>
    <t xml:space="preserve">RAW MAT ALL CATEGORIES FABRIC AND TRIM (Th)
</t>
  </si>
  <si>
    <t>Wash packages (targets) x (F)
Discuss timing of palettes for wash development and sweaters (x prior to Xmas)
Yarn cone launch by color for sketch review</t>
  </si>
  <si>
    <t>INITIAL COLOR PALETTE DUE FOR SWEATERS AND WASHED PRODUCT 
WASH ID MEETING (M)</t>
  </si>
  <si>
    <t>FABRIC SHOWBACK
TO DESIGN (M)
INITIATE SAMPLE YARDAGE (F)</t>
  </si>
  <si>
    <t xml:space="preserve">
CONCEPT BEGIN WALL BUILD OUT FOR COLOR, PRINT AND SENSIBILITY (M)
</t>
  </si>
  <si>
    <t>INITIAL PRINT REVIEW W/LADY 
PLANNING FINANCIAL ARC OVERVIEW (Th)</t>
  </si>
  <si>
    <t>launch yarns for sweater and seamless sampling (F)</t>
  </si>
  <si>
    <t>Art x for yarndyes and pfd roll launch for proto (F)</t>
  </si>
  <si>
    <t>Digital art x deadline (F)</t>
  </si>
  <si>
    <t xml:space="preserve">
SETUPS/TPX WEEK 1 (M/F)
</t>
  </si>
  <si>
    <t>SJI SETUPS/TPX WEEK 2 (M/F)</t>
  </si>
  <si>
    <t>art x yarndips and yarndyes at fabric commit (F)</t>
  </si>
  <si>
    <t>colors x for dips and wash legs at FZ (Th)</t>
  </si>
  <si>
    <t xml:space="preserve">INITIAL PRINT REVIEW W/LADY 
PLANNING FINANCIAL ARC OVERVIEW (Th)
WASH PANELS X </t>
  </si>
  <si>
    <t xml:space="preserve">SEASONAL CONCEPT PRESENTATION (T)
LINE PLAN (Th)
LADY SKETCH REVIEW (W)
</t>
  </si>
  <si>
    <t xml:space="preserve">
HALFTIME MTG (T)
LATE ADD COST ENGINEERING (T)
BUY REVIEW MEETINGS
BULK FIT SESSIONS
</t>
  </si>
  <si>
    <t>WASH DEVELOPMENT SHOWBACK (W)
INITIAL SKETCH REVIEW COLLEEN/KRISTIN (W)</t>
  </si>
  <si>
    <t>CONCEPT WALL REVIEW W/MEG AND GABBY (T); CONCEPT WALL REVIEW WITH DESIGN (Th)
WASH DEVELOPMENT SHOWBACK (W)</t>
  </si>
  <si>
    <t xml:space="preserve">SETUPS/TPX WEEK 1 (M/F)
</t>
  </si>
  <si>
    <t xml:space="preserve">PRIORITY SETUPS - SWEATERS AND JACKETS (M/F)
</t>
  </si>
  <si>
    <t xml:space="preserve">
SEASONAL CONCEPT PRESENTATION (T)
LINE PLAN (Th)
</t>
  </si>
  <si>
    <t xml:space="preserve">
LADY SKETCH REVIEW (W)
</t>
  </si>
  <si>
    <t xml:space="preserve">SETUPS/TPX WEEK 2 (M/F) SWEATERS, STRUCTURED, INTIMATES
PD WRAP AND EXCEPTIONS 
ARTWORK REVIEW MTG - DESIGN/PD
</t>
  </si>
  <si>
    <t xml:space="preserve">
PD WRAP AND EXCEPTIONS SWEATERS AND JACKETS
DIGITAL YARDAGE ART X DEADLINE (F)</t>
  </si>
  <si>
    <t xml:space="preserve">art x yarndips and yarndyes at fabric commit (F)
</t>
  </si>
  <si>
    <t xml:space="preserve">
art x for digital protos (F)
Roll color call date complete for proto (non-China)
Pre Dev tears due (F)</t>
  </si>
  <si>
    <t>Zooms for pre dev needs (week of)</t>
  </si>
  <si>
    <t>*sweaters should set up majority of styles week 1
Art x for yarndye handlooms at Fabric commit (F)
Pre dev pic pack from vendor/feedback (M/F)</t>
  </si>
  <si>
    <t>Vendor emb/mocks x factory (W)</t>
  </si>
  <si>
    <t xml:space="preserve">Pre dev trend pack due (F)
</t>
  </si>
  <si>
    <t>move Raw Mat up by three weeks due to CNY
Trend zooms w/vendor (week of)</t>
  </si>
  <si>
    <t xml:space="preserve">Pre dev packs from vendor (F)
</t>
  </si>
  <si>
    <t>Pre dev vendor feedback zooms (W)</t>
  </si>
  <si>
    <t>Pre dev emb/mocks due (W)</t>
  </si>
  <si>
    <t>Trend zooms w/vendor (week of)
Wash packages (targets) x (F)</t>
  </si>
  <si>
    <t>Pre dev emb/mocks due (W)
launch yarns for sweater and seamless sampling (F)</t>
  </si>
  <si>
    <t>Pre Dev tears due (F)</t>
  </si>
  <si>
    <t>Sweater yarn dips deadline for EC (T)
PFD roll color call complete - NON ASIA (F)
Deadline for digital art x sample yardage (NON-ASIA)F
Pre dev zooms (week of)</t>
  </si>
  <si>
    <t>Pre dev pic packs/feedback (M/F)</t>
  </si>
  <si>
    <t>pfd roll color call date complete (F)
Pre dev zooms (week of)</t>
  </si>
  <si>
    <t xml:space="preserve">Pre dev pic packs due from vendor/feedback (M/W)
</t>
  </si>
  <si>
    <t>colors x for dips and wash legs at FZ (Th)
Pre dev emb/mocks x (W)</t>
  </si>
  <si>
    <t>Pre dev zooms (week of)</t>
  </si>
  <si>
    <t>colors x for dips and wash legs at FZ (Th)
DIWALI - ALL INDIA EARLY COMMIT</t>
  </si>
  <si>
    <t>HOLIDAY AIR FOR 10/6 NDC</t>
  </si>
  <si>
    <t>TRANS AIR FOR 12/1 NDC</t>
  </si>
  <si>
    <t>All Simteks setups/techpacks x due to Ramadan</t>
  </si>
  <si>
    <t>PRIORITY SETUPS - SJI (M/F)</t>
  </si>
  <si>
    <t>Lineplan BPA Hand Off From Planning to Paula</t>
  </si>
  <si>
    <t xml:space="preserve">Team Financial Kick Off </t>
  </si>
  <si>
    <t xml:space="preserve">Buy Advise Architecture </t>
  </si>
  <si>
    <t>Seasonal Key Item Flows Passed from Planning</t>
  </si>
  <si>
    <t xml:space="preserve">Final Buy Advises </t>
  </si>
  <si>
    <t>INITIAL Top 10 Coversheet Flow ATS</t>
  </si>
  <si>
    <t>Buy Plan Check In</t>
  </si>
  <si>
    <t>Top 10 Working Mtgs</t>
  </si>
  <si>
    <t>Key Buy Metrics Review, Top 25/50</t>
  </si>
  <si>
    <t>Final Top 10 Review</t>
  </si>
  <si>
    <t>Planning</t>
  </si>
  <si>
    <t>CMO</t>
  </si>
  <si>
    <t xml:space="preserve">INITIAL PRINT REVIEW W/LADY 
</t>
  </si>
  <si>
    <t>Fabric handoff deadline for China mills (F)
Plannning Lineplan BPA handoff to Paula</t>
  </si>
  <si>
    <t>Planning Buy Advise Architecture
art x for NY digital yardage(F)
line sheets and fabric boards due (M)
EARLY COSTING/TNAS DUE FROM SOURCING (T)</t>
  </si>
  <si>
    <t>Sample x deadline
Planning Final Buy Advise (T)</t>
  </si>
  <si>
    <t>Planning Buy Advise Architecture(M)
Art x for strikeoffs at Fabric commit (F)
line sheets and fabric boards due (M)
EARLY COSTING/TNAS DUE FROM SOURCING (W)</t>
  </si>
  <si>
    <t xml:space="preserve">Planning Seasonal Key Item Flows passed from Buying(M)
Final color palette due date (M)
lap dip request x (F)
</t>
  </si>
  <si>
    <t>Planning Initial Top 10 coversheet Flow ATS(M)</t>
  </si>
  <si>
    <t>Planning Buy Plan Check In (M)
color and print assort handoff due at poho</t>
  </si>
  <si>
    <t>Planning Top 10 Working Meetings</t>
  </si>
  <si>
    <t>Planning Final Top 10 Review</t>
  </si>
  <si>
    <t>Planning Key Buy Metrics, Top 25/50</t>
  </si>
  <si>
    <r>
      <t xml:space="preserve">
</t>
    </r>
    <r>
      <rPr>
        <sz val="16"/>
        <rFont val="Arial"/>
        <family val="2"/>
        <scheme val="minor"/>
      </rPr>
      <t>CMO REVIEWS</t>
    </r>
  </si>
  <si>
    <r>
      <t xml:space="preserve">
</t>
    </r>
    <r>
      <rPr>
        <sz val="16"/>
        <rFont val="Arial"/>
        <family val="2"/>
        <scheme val="minor"/>
      </rPr>
      <t>CMO REVIEWS</t>
    </r>
  </si>
  <si>
    <t>TOP 10 WORKING MEETINGS
CLO VIRTUAL FITS FOR LATE ADDS (M)
CLO TPX (F)</t>
  </si>
  <si>
    <t xml:space="preserve">
FINAL TOP 10 REVIEW
CLO LATE ADD PROTO X (F)</t>
  </si>
  <si>
    <t>PLANNING KEY BUY METRICS, TOP 25/50</t>
  </si>
  <si>
    <t>Plannning Lineplan BPA handoff to Paula
art x for knit downs at sketch review (chk timing) (F)</t>
  </si>
  <si>
    <t>Plannning Lineplan BPA handoff to Paula</t>
  </si>
  <si>
    <t>PLANNING TEAM FINANCIAL KICK OFF
BUYER SKETCH REVIEW (W)
PRINT REVIEWS WITH DESIGN AND LADY (F)</t>
  </si>
  <si>
    <t xml:space="preserve">EARLY COSTING/TNAS DUE FROM SOURCING ()
Planning Buy Advise Architecture(M)
art x for NY digital yardage(F)
art x for strikeoffs at fabric commit (F)
line sheets and fabric boards due (M)
</t>
  </si>
  <si>
    <t>EARLY COSTING/TNAS DUE FROM SOURCING (T)
Planning Buy Advise Architecture(T)
art x for NY digital yardage(F)
art x for strikeoffs at fabric commit (F)
line sheets and fabric boards due (T)
Pre dev pic packs due from vendor/feedback (M/W)</t>
  </si>
  <si>
    <t>Planning Seasonal Key Item Flows passed from Buying(M)
Final color palette due date (M)
Pre dev emb trims x W</t>
  </si>
  <si>
    <t>Planning Seasonal Key Item Flows passed from Buying(M)
Final color palette due date (M)</t>
  </si>
  <si>
    <t>IHD &amp; tailoring bodies details from Design to PD (M)  Sample x (F)
Planning Final Buy Advise (T)</t>
  </si>
  <si>
    <t>IHD &amp; tailoring bodies details from Design to PD (M)  Sample x (F)
Planning Final Buy Advise (T)
Pre dev emb/mocks x (W)</t>
  </si>
  <si>
    <t>Priority bulk fit comments/m1 ocean early commits -x (T)
Planning Initial Top 10 coversheet Flow ATS(M)</t>
  </si>
  <si>
    <t>Planning Buy Plan Check In (M)
Bulk fit comments x (F)</t>
  </si>
  <si>
    <t>Planning Buy Plan Check In (M)
Art x date for M1 strikeoffs (F)</t>
  </si>
  <si>
    <t>TOP 10 WORKING MEETINGS
BULK FITS FOR LATE ADDS (T)</t>
  </si>
  <si>
    <t>FINAL TOP 10 REVIEW</t>
  </si>
  <si>
    <t>KEY BUY METRICS REVIEW, TOP 25/50</t>
  </si>
  <si>
    <t>KEY BUY METRICS REVIEW, TOP 25/50
BULK FITS FOR LATE ADDS (T)</t>
  </si>
  <si>
    <t xml:space="preserve">
Launch rolls for wash legs/trials </t>
  </si>
  <si>
    <t>Launch cones by color for sweater mocks</t>
  </si>
  <si>
    <t>KEY BUY METRICS REVIEW, TOP 25/50
CLO LATE ADD PROTO X (F)</t>
  </si>
  <si>
    <t>CMO REVIEWS
BULK FITS FOR LATE ADDS (T)</t>
  </si>
  <si>
    <t>TOP TEN WORKING MEETINGS
CLO VIRTUAL FITS FOR LATE ADDS (M)
CLO TPX (F)</t>
  </si>
  <si>
    <t>BUYER SKETCH REVIEW (W)
PLANNING TEAM FINANCIAL KICKOFF</t>
  </si>
  <si>
    <t>SPRING AIR FOR 2/2 NDC</t>
  </si>
  <si>
    <t>SPRING 2022</t>
  </si>
  <si>
    <t>NOT PUBLISHED</t>
  </si>
  <si>
    <t>Hindsight due from Buying</t>
  </si>
  <si>
    <t>SUMMER 2022</t>
  </si>
  <si>
    <t>WACC Seasonal Concept Presentation</t>
  </si>
  <si>
    <t>WAPP Seasonal Concept Presentation</t>
  </si>
  <si>
    <t>SWIM CONCEPT</t>
  </si>
  <si>
    <t>SWIM print color line plan target pass off</t>
  </si>
  <si>
    <t>SWIM MIX/MATCH, CAPSULES SETUPS</t>
  </si>
  <si>
    <t>SWIM PRINT/COLOR REVIEW</t>
  </si>
  <si>
    <t>SWIM FINAL PRINT REVIEW</t>
  </si>
  <si>
    <t>SWIM PO DUE DATE</t>
  </si>
  <si>
    <t>SAME AS TRANS</t>
  </si>
  <si>
    <t>SUMMER AIR FOR 4/6 NDC</t>
  </si>
  <si>
    <t>diwali</t>
  </si>
  <si>
    <t>PREGAME MTG (M)
FINALIZATION (T)
IN/OUTS DUE (TH)
COLOR AND PRINT MEETING (W,Th,F)
PRIORITY BULK FITS (F)</t>
  </si>
  <si>
    <t>CONCEPT WALL REVIEW W/MEG AND SHEILA (T); CONCEPT WALL REVIEW WITH DESIGN (Th)
WASH DEVELOPMENT SHOWBACK (W)</t>
  </si>
  <si>
    <t>BTS 2022</t>
  </si>
  <si>
    <t>JUNE AIR FOR 6/1 NDC</t>
  </si>
  <si>
    <t>PUBLISHED</t>
  </si>
  <si>
    <t>Buying Strategy review week 1</t>
  </si>
  <si>
    <t>Buying Strategy review week 2</t>
  </si>
  <si>
    <t>Concept Wall review with Meg and Sheila</t>
  </si>
  <si>
    <t>Sketch review Yarn cone launch  by color - Initial sweater palette finalized</t>
  </si>
  <si>
    <t>Initial color palette for yarndyes and balance categories</t>
  </si>
  <si>
    <t>SETUPS/TPX WEEK 2 (M/F) SWEATERS, STRUCTURED, INTIMATES
PD WRAP AND EXCEPTIONS 
ARTWORK REVIEW MTG - DESIGN/PD
SETUPS/TPX WEEK 1 (M/F)</t>
  </si>
  <si>
    <t>Pre dev zooms (week of)
art x yarndips at fabric commit (F)</t>
  </si>
  <si>
    <t xml:space="preserve">
IHD TURNOVER DUE (TH)
</t>
  </si>
  <si>
    <t>IHD &amp; tailoring bodies details from Design to PD (M)  
Planning Final Buy Advise (T)
Pre dev emb/mocks x (W)</t>
  </si>
  <si>
    <t>COLOR MTG W/LADY  (W)
OCEAN FABRIC COMMIT MEETING (T)
MINI COLOR POHO (Th)
SAMPLE X - F</t>
  </si>
  <si>
    <t xml:space="preserve">
HALFTIME MTG (T)
LATE ADD COST ENGINEERING (T)
BUY REVIEW MEETINGS - wk 1
BULK FIT SESSIONS
</t>
  </si>
  <si>
    <t xml:space="preserve">
BUY REVIEW MEETINGS - wk 2
</t>
  </si>
  <si>
    <t xml:space="preserve">INITIAL CONCEPT REVIEW W/CONCEPT AND DESIGN (M)
</t>
  </si>
  <si>
    <t>FABRIC SHOWBACK
TO DESIGN (W)
INITIATE SAMPLE YARDAGE (F)
REVIEW PRINT/PATTERN FOR SWEATERS/YDYES (T)</t>
  </si>
  <si>
    <t xml:space="preserve">INITIAL PRINT REVIEW W/LADY (M)
CONCEPT WALL REVIEW W/MEG AND SHEILA (T); 
</t>
  </si>
  <si>
    <t xml:space="preserve">
SEASONAL CONCEPT PRESENTATION (T)
LINE PLAN (Th)
WASH DEVELOPMENT SHOWBACK (W)</t>
  </si>
  <si>
    <t xml:space="preserve">
CONCEPT BEGIN WALL BUILD OUT FOR COLOR, PRINT AND SENSIBILITY (M)
 INITIAL PRINT CONCEPT DUE 
</t>
  </si>
  <si>
    <t>Planning Seasonal Key Item Flows passed from Buying(M)
Final color palette due date (M)
Line sheets due from DC's (F)
Fabric boards due from fabric team (F)</t>
  </si>
  <si>
    <t>Art x yarndyes at fabric commit (F)
art x for strikeoffs at fabric commit (F)</t>
  </si>
  <si>
    <t>EARLY COSTING/TNAS DUE FROM SOURCING (T)
Planning Buy Advise Architecture(T)
Pre dev pic packs due from vendor/feedback (M/W)</t>
  </si>
  <si>
    <t xml:space="preserve">colors x for dips and wash legs at FZ (Th)
</t>
  </si>
  <si>
    <t>Trend zooms w/vendor (week of)
Wash packages (targets) x (F)
Launch cones by color for sweater mocks</t>
  </si>
  <si>
    <t>Pre dev vendor feedback zooms (W)
Initial color palette due for Sweaters (T); Launch cones by color for sketch review (F)
Plannning Lineplan BPA handoff to Paula</t>
  </si>
  <si>
    <t>Initial color palette due (M) balance categories
launch yarns for sweater and seamless sampling (F)
Wash development x factory (W)</t>
  </si>
  <si>
    <t>Thanksgiving</t>
  </si>
  <si>
    <t xml:space="preserve">
CLO SETUPS W/MOCKS FOR LATE ADD (M)
LATE ADD SET UP/BULK FITS - TPX (M/F)</t>
  </si>
  <si>
    <t>Poho adjusted (pushed out) one week for Buy Strategy meetings</t>
  </si>
  <si>
    <t xml:space="preserve">
BULK FITS FOR LATE ADDS (T)</t>
  </si>
  <si>
    <r>
      <rPr>
        <sz val="16"/>
        <color rgb="FFFF0000"/>
        <rFont val="Arial"/>
        <family val="2"/>
        <scheme val="minor"/>
      </rPr>
      <t>POHO - (T/W)</t>
    </r>
    <r>
      <rPr>
        <sz val="16"/>
        <rFont val="Arial"/>
        <family val="2"/>
        <scheme val="minor"/>
      </rPr>
      <t xml:space="preserve">
TOP 10 WORKING MEETINGS
CLO VIRTUAL FITS FOR LATE ADDS (M)
CLO TPX (F)</t>
    </r>
  </si>
  <si>
    <r>
      <rPr>
        <sz val="16"/>
        <color rgb="FFFF0000"/>
        <rFont val="Arial"/>
        <family val="2"/>
        <scheme val="minor"/>
      </rPr>
      <t>POHO - (T/W)</t>
    </r>
    <r>
      <rPr>
        <sz val="16"/>
        <rFont val="Arial"/>
        <family val="2"/>
        <scheme val="minor"/>
      </rPr>
      <t xml:space="preserve">
TOP TEN WORKING MEETINGS
CLO VIRTUAL FITS FOR LATE ADDS (M)
CLO TPX (F)</t>
    </r>
  </si>
  <si>
    <t>POHO ADJUSTED FOR BUY STRAT.</t>
  </si>
  <si>
    <t>2 weeks earlier due to CNY
Planning Buy Plan Check In (M)
Bulk fit comments x (F)</t>
  </si>
  <si>
    <r>
      <rPr>
        <i/>
        <sz val="16"/>
        <color rgb="FFFF0000"/>
        <rFont val="Arial"/>
        <family val="2"/>
        <scheme val="minor"/>
      </rPr>
      <t>move up all setups to earlier cadence due to overlap with spring sketch reviews?</t>
    </r>
    <r>
      <rPr>
        <i/>
        <sz val="16"/>
        <rFont val="Arial"/>
        <family val="2"/>
        <scheme val="minor"/>
      </rPr>
      <t xml:space="preserve">
Pre dev zooms (week of)</t>
    </r>
  </si>
  <si>
    <t>x fty m1 air and vssl pre cny?</t>
  </si>
  <si>
    <t>m1 summermust be air due to cny</t>
  </si>
  <si>
    <t>Sweater dip request for Early commit</t>
  </si>
  <si>
    <t xml:space="preserve">Art x yarndyes at fabric commit (F)
</t>
  </si>
  <si>
    <t>EARLY COSTING/TNAS DUE FROM SOURCING (T)
Planning Buy Advise Architecture(T)
art x for strikeoffs at fabric commit (F)
Pre dev pic packs due from vendor/feedback (M/W)</t>
  </si>
  <si>
    <r>
      <rPr>
        <i/>
        <sz val="16"/>
        <color rgb="FFFF0000"/>
        <rFont val="Arial"/>
        <family val="2"/>
        <scheme val="minor"/>
      </rPr>
      <t>Move setups up to previous Friday to avoid FZ overlap?</t>
    </r>
    <r>
      <rPr>
        <i/>
        <sz val="16"/>
        <rFont val="Arial"/>
        <family val="2"/>
        <scheme val="minor"/>
      </rPr>
      <t xml:space="preserve">
Pre dev zooms (week of)
art x yarndips at fabric commit (F)</t>
    </r>
  </si>
  <si>
    <t xml:space="preserve">Color mtg w/Lady </t>
  </si>
  <si>
    <t>Line sheets due from DC's / Fabric boards due from Fabric team</t>
  </si>
  <si>
    <t>MEG SKETCH REVIEW (M)
PLANNING TEAM FINANCIAL KICK OFF
BUYER SKETCH REVIEW (W)
PRINT REVIEWS WITH DESIGN AND LADY (F)</t>
  </si>
  <si>
    <t>NDC M1</t>
  </si>
  <si>
    <t>NDC M2</t>
  </si>
  <si>
    <t>X FTY AIR M2</t>
  </si>
  <si>
    <t>MEG SKETCH REVIEW ()
PLANNING TEAM FINANCIAL KICK OFF
BUYER SKETCH REVIEW ()
PRINT REVIEWS WITH DESIGN AND LADY (F)</t>
  </si>
  <si>
    <t>Month 2 Ship air</t>
  </si>
  <si>
    <t>poho to ship air m1</t>
  </si>
  <si>
    <t>poho to ship air m2 - cny impact?</t>
  </si>
  <si>
    <t xml:space="preserve">COLOR MTG W/LADY  (W)
OCEAN FABRIC COMMIT MEETING (T)
MINI COLOR POHO (Th)
SAMPLE X - F
</t>
  </si>
  <si>
    <t>M1 x fty air</t>
  </si>
  <si>
    <t>FALL 2022</t>
  </si>
  <si>
    <t>AUGUST AIR FOR 8/3 NDC</t>
  </si>
  <si>
    <t xml:space="preserve">FINAL TOP 10 REVIEW
</t>
  </si>
  <si>
    <r>
      <rPr>
        <sz val="16"/>
        <color rgb="FF00B050"/>
        <rFont val="Arial"/>
        <family val="2"/>
        <scheme val="minor"/>
      </rPr>
      <t xml:space="preserve">
</t>
    </r>
    <r>
      <rPr>
        <sz val="16"/>
        <rFont val="Arial"/>
        <family val="2"/>
        <scheme val="minor"/>
      </rPr>
      <t>KEY BUY METRICS REVIEW, TOP 25/50</t>
    </r>
  </si>
  <si>
    <t>M2 SHIP AIR (F)</t>
  </si>
  <si>
    <t>M2 NDC AIR (W)</t>
  </si>
  <si>
    <t>M1 NDC</t>
  </si>
  <si>
    <t xml:space="preserve">MEG SKETCH REVIEW (W)
</t>
  </si>
  <si>
    <t>M2 NDC AIR</t>
  </si>
  <si>
    <t xml:space="preserve">TOP 10 WORKING MEETINGS
CLO VIRTUAL FITS FOR LATE ADDS (M)
CLO TPX (F)
</t>
  </si>
  <si>
    <t xml:space="preserve">POHO - (T/W)
CLO SETUPS W/MOCKS FOR LATE ADD (M)
LATE ADD SET UP/BULK FITS - TPX (M/F)
</t>
  </si>
  <si>
    <t>Month 2 Meg and Buyer sketch review</t>
  </si>
  <si>
    <t>Fabric handoff deadline to fabric team - FALL ASIA ONLY</t>
  </si>
  <si>
    <t>Fabric handoff deadline to fabric team - FALL NON ASIA</t>
  </si>
  <si>
    <t>ihd base id - FALL ASIA ONLY</t>
  </si>
  <si>
    <t>ihd base id - FALL NON ASIA</t>
  </si>
  <si>
    <t xml:space="preserve">SWEATERS M1 VSL PREBOOK </t>
  </si>
  <si>
    <t>SWEATERS POST FZ COMMIT</t>
  </si>
  <si>
    <t>move bts wk 1 sji setups to 11/17 for thanksgiving week holiday overlap</t>
  </si>
  <si>
    <t>WACC Raw Materials</t>
  </si>
  <si>
    <t>same as BTS</t>
  </si>
  <si>
    <t>earlier color poho due to Thanksgiving week</t>
  </si>
  <si>
    <t xml:space="preserve">fall setups wk 1 sji are during cny - will they even be back at fty then?  </t>
  </si>
  <si>
    <t>*check FALL print dates for cny….</t>
  </si>
  <si>
    <t>FALL WILL BE MOSTLY NY DIGITAL YDGE</t>
  </si>
  <si>
    <t>Fall color palette earlier due to cny y/d art x</t>
  </si>
  <si>
    <t>Sketch review yarnd cone launch by color
Initial sweater color palette finalized (W)</t>
  </si>
  <si>
    <t>Initial color palette yarndyes/balance categories finalized (M)
Wash panels x (W)</t>
  </si>
  <si>
    <t xml:space="preserve">
CONCEPT BEGIN WALL BUILD OUT FOR COLOR, PRINT AND SENSIBILITY (M)
 INITIAL COLOR PALETTE DUE (T); INITIAL PRINT CONCEPT DUE 
SEASONAL KICKOFF W/CONCEPT AND DESIGN (W)
</t>
  </si>
  <si>
    <t xml:space="preserve">RAW MAT ALL CATEGORIES FABRIC AND TRIM (W)
INITIAL COLOR PALETTE DUE  - SWEATERS (W)
</t>
  </si>
  <si>
    <t xml:space="preserve">
INITIAL PRINT CONCEPT DUE 
WACC RAW MATERIALS (T)</t>
  </si>
  <si>
    <t xml:space="preserve">
REVIEW PRINT/PATTERN FOR SWEATERS/YDYES (T)
FABRIC SHOWBACK
TO DESIGN (W)
INITIATE SAMPLE YARDAGE (F)</t>
  </si>
  <si>
    <t>WACC SEASONAL CONCEPT PRESENATION (T)
CONCEPT WALL REVIEW W/MEG AND SHEILA(T); 
COLOR PALETTE YD AND BAL CATEGORIES FINALIZED (M)</t>
  </si>
  <si>
    <t>Fabric handoff to Fabric team (F)</t>
  </si>
  <si>
    <t>HINDSIGHT DUE FROM BUYING (M)
SEASONAL CONCEPT PRESENTATION (W)
LINE PLAN (F)
WASH DEVELOPMENT SHOWBACK (W)
INITIAL SKETCH REVIEW W/KRISTIN/COLLEEN</t>
  </si>
  <si>
    <t xml:space="preserve">
BUYER SKETCH REVIEW (W)
SKETCH WRAPAROUND W/INS/OUTS (TH)
PRINT REVIEWS WITH DESIGN AND LADY (F)</t>
  </si>
  <si>
    <t>PD WRAP AND EXCEPTIONS BAL CATEGORIES (W)
DIGITAL YARDAGE ART X DEADLINE (F)</t>
  </si>
  <si>
    <t xml:space="preserve">
PD WRAP AND EXCEPTIONS SWEATERS AND JACKETS (TH)
</t>
  </si>
  <si>
    <t>Art x for digital protos- Soft (F)
IHD base ID (T)
Pre dev zooms (week of)</t>
  </si>
  <si>
    <t>Deadline for digital base ID
Sweater dip request for early commit (F)</t>
  </si>
  <si>
    <t xml:space="preserve">
Roll color call date complete for proto (F)
Art x for yarndyes /handlooms at early commit (f)</t>
  </si>
  <si>
    <r>
      <rPr>
        <i/>
        <sz val="16"/>
        <color rgb="FFFF0000"/>
        <rFont val="Arial"/>
        <family val="2"/>
        <scheme val="minor"/>
      </rPr>
      <t xml:space="preserve">MOVE UP SET UPS TO WED 11/17 TO ALLOW TIME PRE THANKSGIVING </t>
    </r>
    <r>
      <rPr>
        <i/>
        <sz val="16"/>
        <rFont val="Arial"/>
        <family val="2"/>
        <scheme val="minor"/>
      </rPr>
      <t xml:space="preserve">
Pre Dev tears due (F)
Art x for strikeoffs at early commit (F)
Art x for digital protos - Structured, Intimates, Knits (F)</t>
    </r>
  </si>
  <si>
    <t xml:space="preserve">PRIORITY SETUPS/TPX - SWEATERS AND JACKETS (M/F)
</t>
  </si>
  <si>
    <t>SETUPS/TPX WEEK 2 (M/F) SWEATERS, STRUCTURED, INTIMATES
ARTWORK REVIEW MTG - DESIGN/PD
SETUPS/TPX WEEK 1 (M/F)</t>
  </si>
  <si>
    <t>SETUPS/TPX WEEK 2 (M/F)</t>
  </si>
  <si>
    <t>EARLY COMMIT MEETING (T)
COLOR MTG W/LADY AND LAURA (W)
OCEAN FABRIC COMMIT MEETING (T)
MINI COLOR POHO (Th)</t>
  </si>
  <si>
    <r>
      <t xml:space="preserve">
HALFTIME MTG (T)
LATE ADD COST ENGINEERING (T)
BUY REVIEW MEETINGS WK 1
BULK FIT SESSIONS
</t>
    </r>
    <r>
      <rPr>
        <sz val="16"/>
        <color rgb="FF00B050"/>
        <rFont val="Arial"/>
        <family val="2"/>
        <scheme val="minor"/>
      </rPr>
      <t xml:space="preserve">
</t>
    </r>
  </si>
  <si>
    <t xml:space="preserve">BUY REVIEW MEETINGS WK 2
CLO SETUPS W/MOCKS FOR LATE ADD (M)
LATE ADD SET UP/BULK FITS - TPX (M/F)
</t>
  </si>
  <si>
    <t xml:space="preserve">POHO - (T/W)
TOP 10 WORKING MEETINGS
CLO VIRTUAL FITS FOR LATE ADDS (M)
CLO TPX (F)
</t>
  </si>
  <si>
    <t xml:space="preserve">
IHD TURNOVER DUE (TH)</t>
  </si>
  <si>
    <t>SAMPLE X - F</t>
  </si>
  <si>
    <t>PREGAME MTG (M)
FINALIZATION (T)
IN/OUTS DUE (TH)
EARLY COMMITS (W)
PRIORITY BULK FITS (F)</t>
  </si>
  <si>
    <t>M1 X AIR (W)</t>
  </si>
  <si>
    <t>EARLIER DUE TO CNY MILL CLOSURES</t>
  </si>
  <si>
    <t>Pre dev packs from vendor (F)
launch yarns for sweater and seamless sampling (F)</t>
  </si>
  <si>
    <t>Non China Yarndye and PFD roll launch for proto (F)</t>
  </si>
  <si>
    <t>Roll color call date complete for proto (non China) F)</t>
  </si>
  <si>
    <t xml:space="preserve">Pre dev emb/mocks due (W)
Non Asia fabric handoff deadline (F)
Roll color call date complete for proto (China) (T)
</t>
  </si>
  <si>
    <t xml:space="preserve">PLANNING TEAM FINANCIAL KICK OFF
PD WRAP AND EXCEPTIONS SWEATERS AND JACKETS
DIGITAL YARDAGE ART X DEADLINE (F)
</t>
  </si>
  <si>
    <t xml:space="preserve">
BUYER SKETCH REVIEW (W)
SKETCH WRAPAROUND WITH INS/OUTS (TH)
PRINT REVIEWS WITH DESIGN AND LADY (F)</t>
  </si>
  <si>
    <t xml:space="preserve">SETUPS/TPX WEEK 2 (M/F) SWEATERS, STRUCTURED, INTIMATES
ARTWORK REVIEW MTG - DESIGN/PD
SETUPS/TPX WEEK 1 (M/F)
</t>
  </si>
  <si>
    <t>PRIORITY SETUPS - SWEATERS AND JACKETS (M/F)
PD WRAP AND EXCEPTIONS (W)</t>
  </si>
  <si>
    <t>Pre dev zooms (week of)
Art x for strikeoffs at fabric commit (F)</t>
  </si>
  <si>
    <t xml:space="preserve">Art x for yarndye/hlooms at FZ (F)
</t>
  </si>
  <si>
    <t>Line sheets and fabric boards due eod (M)
EARLY COSTING/TNAS DUE FROM SOURCING (T)
Art x for strikeoffs at FZ (F)</t>
  </si>
  <si>
    <t>Planning Seasonal Key Item Flows passed from Buying(M)
X date for lab dips/wash legs at FZ (F)</t>
  </si>
  <si>
    <t>Final color palette due date (M)
Planning Buy Advise Architecture(T)
art x for NY digital yardage(F)
art x for strikeoffs at fabric commit (F)
Pre dev pic packs due from vendor/feedback (M/W)</t>
  </si>
  <si>
    <t>COLOR MTG W/LADY AND LAURA (T)
OCEAN FABRIC COMMIT MEETING (T)
MINI COLOR POHO (Th)
SAMPLE X - F</t>
  </si>
  <si>
    <t xml:space="preserve">
IHD &amp; tailoring bodies details from Design to PD (M)  
Planning Final Buy Advise (T)
Pre dev emb/mocks x (W)</t>
  </si>
  <si>
    <t xml:space="preserve">PREGAME MTG (M)
FINALIZATION (T)
IN/OUTS DUE (TH)
EARLY COMMITS (W)
COLOR AND PRINT MEETING (W,Th,F)
PRIORITY BULK FITS (F)
</t>
  </si>
  <si>
    <t xml:space="preserve">
BUY REVIEW MEETING WK 2</t>
  </si>
  <si>
    <t xml:space="preserve">
KEY BUY METRICS REVIEW, TOP 25/50</t>
  </si>
  <si>
    <t>M1 ship air</t>
  </si>
  <si>
    <t>n/a</t>
  </si>
  <si>
    <t>Final color palette due date (M)</t>
  </si>
  <si>
    <t>line sheets and fabric boards due (T)
EARLY COSTING/TNAS DUE FROM SOURCING (T)</t>
  </si>
  <si>
    <t>one week earlier due to overlap with BTS FZ</t>
  </si>
  <si>
    <t>some printed samples in china/some as ihd</t>
  </si>
  <si>
    <t>pfp digital yardage quailty call date due to cny</t>
  </si>
  <si>
    <t>structured classes/intimates?</t>
  </si>
  <si>
    <t>Art x for lab dips at Halftime</t>
  </si>
  <si>
    <t>Art x for yarndye handlooms at Halftime</t>
  </si>
  <si>
    <t>Art x for strikeoffs at Halftime</t>
  </si>
  <si>
    <t xml:space="preserve">Wash panels x (W)
</t>
  </si>
  <si>
    <t xml:space="preserve">
Planning Buy Advise Architecture(T)
art x for NY digital yardage(F)
colors x for dips and wash legs at FZ (F)
Pre dev pic packs due from vendor/feedback (M/W)
Last call IHD mocking yardage (T)</t>
  </si>
  <si>
    <t>Pre Dev tears due (F)
IHD base ID Non Asia (F)
Art x for digital protos- Soft (F)
Art x for digital protos - Structured, Intimates, Knits (F
art x yarndips and yarndyes at fabric commit (F)</t>
  </si>
  <si>
    <t>CONCEPT WALL REVIEW W/MEG AND SHEILA (T);</t>
  </si>
  <si>
    <t xml:space="preserve">
WASH DEVELOPMENT SHOWBACK (W)
INITIAL SKETCH REVIEW W/KRISTIN/COLLEEN</t>
  </si>
  <si>
    <t xml:space="preserve">HINDSIGHT DUE FROM BUYING (M)
SEASONAL CONCEPT PRESENTATION (T)
LINE PLAN (W)
WASH DEVELOPMENT SHOWBACK (W)
</t>
  </si>
  <si>
    <t xml:space="preserve">
INITIAL COLOR PALETTE DUE (T);
CONCEPT BEGIN WALL BUILD OUT FOR COLOR, PRINT AND SENSIBILITY (M)
</t>
  </si>
  <si>
    <t xml:space="preserve"> INITIAL PRINT CONCEPT DUE 
INITIAL CONCEPT REVIEW W/CONCEPT AND DESIGN (W)</t>
  </si>
  <si>
    <t>REVIEW PRINT/PATTERN FOR SWEATERS/YDYES
INITIATE SAMPLE YARDAGE (F)
BALANCE COLOR PALETTE DUE (T)</t>
  </si>
  <si>
    <t>FABRIC SHOWBACK
TO DESIGN (W)
INITIAL PRINT REVIEW W/LADY 
PLANNING FINANCIAL ARC OVERVIEW (Th)</t>
  </si>
  <si>
    <r>
      <t xml:space="preserve">Art x for knitdowns by sketch review (Th)
Mocking yardage request to Philly (Th)
China Yarndye and PFD roll launch for proto (T)
</t>
    </r>
    <r>
      <rPr>
        <i/>
        <sz val="16"/>
        <color rgb="FFFF0000"/>
        <rFont val="Arial"/>
        <family val="2"/>
        <scheme val="minor"/>
      </rPr>
      <t xml:space="preserve">
Asia fabric handoff deadline (T)
China mill IHD fabric ID deadline (T)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</si>
</sst>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&quot;  &quot;"/>
    <numFmt numFmtId="165" formatCode="mmm\.yy"/>
    <numFmt numFmtId="166" formatCode="mm/dd/yy"/>
    <numFmt numFmtId="167" formatCode="m/d;@"/>
    <numFmt numFmtId="168" formatCode="m/d/yy;@"/>
    <numFmt numFmtId="169" formatCode="[$-F800]dddd\,\ mmmm\ dd\,\ yyyy"/>
  </numFmts>
  <fonts count="62"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name val="Tms Rmn"/>
    </font>
    <font>
      <sz val="10"/>
      <name val="Geneva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Helv"/>
    </font>
    <font>
      <b/>
      <sz val="8"/>
      <color indexed="8"/>
      <name val="Helv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6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i/>
      <sz val="16"/>
      <color theme="1"/>
      <name val="Arial"/>
      <family val="2"/>
      <scheme val="minor"/>
    </font>
    <font>
      <sz val="16"/>
      <name val="Arial"/>
      <family val="2"/>
      <scheme val="minor"/>
    </font>
    <font>
      <i/>
      <sz val="16"/>
      <name val="Arial"/>
      <family val="2"/>
      <scheme val="minor"/>
    </font>
    <font>
      <b/>
      <sz val="10"/>
      <color theme="1"/>
      <name val="Arial"/>
      <family val="2"/>
    </font>
    <font>
      <sz val="14"/>
      <color theme="1"/>
      <name val="Arial"/>
      <family val="2"/>
      <scheme val="minor"/>
    </font>
    <font>
      <sz val="16"/>
      <color rgb="FFFF0000"/>
      <name val="Arial"/>
      <family val="2"/>
      <scheme val="minor"/>
    </font>
    <font>
      <i/>
      <sz val="16"/>
      <color rgb="FFFF0000"/>
      <name val="Arial"/>
      <family val="2"/>
      <scheme val="minor"/>
    </font>
    <font>
      <b/>
      <i/>
      <sz val="16"/>
      <color rgb="FFFF0000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</font>
    <font>
      <sz val="11"/>
      <name val="Calibri"/>
      <family val="2"/>
    </font>
    <font>
      <b/>
      <sz val="11"/>
      <color rgb="FF00B050"/>
      <name val="Calibri"/>
      <family val="2"/>
    </font>
    <font>
      <sz val="11"/>
      <color theme="2" tint="0.3999755851924192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</font>
    <font>
      <sz val="16"/>
      <color rgb="FF0070C0"/>
      <name val="Arial"/>
      <family val="2"/>
      <scheme val="minor"/>
    </font>
    <font>
      <u/>
      <sz val="10"/>
      <color theme="1"/>
      <name val="Arial"/>
      <family val="2"/>
    </font>
    <font>
      <b/>
      <sz val="11"/>
      <color rgb="FFFF0000"/>
      <name val="Calibri"/>
      <family val="2"/>
    </font>
    <font>
      <i/>
      <sz val="16"/>
      <color rgb="FF0070C0"/>
      <name val="Arial"/>
      <family val="2"/>
      <scheme val="minor"/>
    </font>
    <font>
      <sz val="11"/>
      <color rgb="FF9933FF"/>
      <name val="Calibri"/>
      <family val="2"/>
    </font>
    <font>
      <sz val="11"/>
      <color theme="8" tint="-0.249977111117893"/>
      <name val="Calibri"/>
      <family val="2"/>
    </font>
    <font>
      <sz val="11"/>
      <color rgb="FF9933FF"/>
      <name val="Arial"/>
      <family val="2"/>
    </font>
    <font>
      <b/>
      <sz val="11"/>
      <color theme="8" tint="-0.249977111117893"/>
      <name val="Calibri"/>
      <family val="2"/>
    </font>
    <font>
      <b/>
      <sz val="11"/>
      <color rgb="FF9933FF"/>
      <name val="Calibri"/>
      <family val="2"/>
    </font>
    <font>
      <i/>
      <sz val="16"/>
      <color rgb="FF9933FF"/>
      <name val="Arial"/>
      <family val="2"/>
      <scheme val="minor"/>
    </font>
    <font>
      <sz val="11"/>
      <color theme="6"/>
      <name val="Calibri"/>
      <family val="2"/>
    </font>
    <font>
      <sz val="18"/>
      <color rgb="FFFF0000"/>
      <name val="Century Gothic"/>
      <family val="2"/>
    </font>
    <font>
      <sz val="16"/>
      <color theme="8" tint="-0.249977111117893"/>
      <name val="Arial"/>
      <family val="2"/>
      <scheme val="minor"/>
    </font>
    <font>
      <u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1"/>
      <color rgb="FF00B0F0"/>
      <name val="Calibri"/>
      <family val="2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6"/>
      <color theme="0"/>
      <name val="Arial"/>
      <family val="2"/>
      <scheme val="minor"/>
    </font>
    <font>
      <i/>
      <sz val="16"/>
      <color theme="0"/>
      <name val="Arial"/>
      <family val="2"/>
      <scheme val="minor"/>
    </font>
    <font>
      <b/>
      <sz val="11"/>
      <name val="Arial"/>
      <family val="2"/>
    </font>
    <font>
      <sz val="16"/>
      <color rgb="FF00B050"/>
      <name val="Arial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AF0C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E78D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/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n">
        <color theme="7"/>
      </right>
      <top style="thick">
        <color rgb="FFFF0000"/>
      </top>
      <bottom style="thick">
        <color rgb="FFFF0000"/>
      </bottom>
      <diagonal/>
    </border>
    <border>
      <left style="thin">
        <color theme="7"/>
      </left>
      <right style="thin">
        <color theme="7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theme="7"/>
      </left>
      <right style="thin">
        <color theme="7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7"/>
      </right>
      <top/>
      <bottom style="thin">
        <color auto="1"/>
      </bottom>
      <diagonal/>
    </border>
    <border>
      <left style="thin">
        <color theme="7"/>
      </left>
      <right style="thin">
        <color theme="7"/>
      </right>
      <top/>
      <bottom style="thin">
        <color auto="1"/>
      </bottom>
      <diagonal/>
    </border>
    <border>
      <left/>
      <right style="thin">
        <color theme="7"/>
      </right>
      <top style="thick">
        <color rgb="FFFF0000"/>
      </top>
      <bottom style="thick">
        <color rgb="FFFF000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FF0000"/>
      </left>
      <right style="thin">
        <color theme="7"/>
      </right>
      <top/>
      <bottom style="thick">
        <color rgb="FFFF0000"/>
      </bottom>
      <diagonal/>
    </border>
    <border>
      <left style="thin">
        <color theme="7"/>
      </left>
      <right/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theme="7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auto="1"/>
      </bottom>
      <diagonal/>
    </border>
    <border>
      <left style="thin">
        <color theme="7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FF0000"/>
      </left>
      <right style="thin">
        <color theme="7"/>
      </right>
      <top style="double">
        <color rgb="FFFF0000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double">
        <color rgb="FFFF0000"/>
      </top>
      <bottom style="thin">
        <color theme="7"/>
      </bottom>
      <diagonal/>
    </border>
    <border>
      <left/>
      <right style="double">
        <color rgb="FFFF0000"/>
      </right>
      <top style="double">
        <color rgb="FFFF0000"/>
      </top>
      <bottom style="thin">
        <color auto="1"/>
      </bottom>
      <diagonal/>
    </border>
    <border>
      <left style="double">
        <color rgb="FFFF0000"/>
      </left>
      <right style="thin">
        <color theme="7"/>
      </right>
      <top style="thin">
        <color theme="7"/>
      </top>
      <bottom style="double">
        <color rgb="FFFF0000"/>
      </bottom>
      <diagonal/>
    </border>
    <border>
      <left style="thin">
        <color theme="7"/>
      </left>
      <right style="thin">
        <color theme="7"/>
      </right>
      <top/>
      <bottom style="double">
        <color rgb="FFFF0000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double">
        <color rgb="FFFF0000"/>
      </bottom>
      <diagonal/>
    </border>
    <border>
      <left style="thin">
        <color theme="7"/>
      </left>
      <right style="double">
        <color rgb="FFFF0000"/>
      </right>
      <top style="thin">
        <color theme="7"/>
      </top>
      <bottom style="double">
        <color rgb="FFFF0000"/>
      </bottom>
      <diagonal/>
    </border>
    <border>
      <left style="thin">
        <color theme="7"/>
      </left>
      <right style="double">
        <color rgb="FFFF0000"/>
      </right>
      <top style="double">
        <color rgb="FFFF0000"/>
      </top>
      <bottom style="thin">
        <color theme="7"/>
      </bottom>
      <diagonal/>
    </border>
    <border>
      <left style="thin">
        <color theme="7"/>
      </left>
      <right style="thin">
        <color auto="1"/>
      </right>
      <top style="thin">
        <color theme="7"/>
      </top>
      <bottom style="thin">
        <color theme="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7"/>
      </left>
      <right style="thin">
        <color auto="1"/>
      </right>
      <top style="thin">
        <color theme="7"/>
      </top>
      <bottom style="thin">
        <color theme="0" tint="-0.499984740745262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auto="1"/>
      </left>
      <right style="thin">
        <color theme="7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5" fillId="0" borderId="0" applyNumberFormat="0" applyFill="0" applyBorder="0" applyAlignment="0" applyProtection="0"/>
    <xf numFmtId="164" fontId="6" fillId="0" borderId="0" applyFill="0" applyBorder="0" applyAlignment="0"/>
    <xf numFmtId="0" fontId="7" fillId="0" borderId="0" applyNumberFormat="0" applyAlignment="0">
      <alignment horizontal="left"/>
    </xf>
    <xf numFmtId="0" fontId="8" fillId="0" borderId="0" applyNumberFormat="0" applyAlignment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65" fontId="6" fillId="0" borderId="0"/>
    <xf numFmtId="10" fontId="11" fillId="0" borderId="0" applyFont="0" applyFill="0" applyBorder="0" applyAlignment="0" applyProtection="0"/>
    <xf numFmtId="166" fontId="12" fillId="0" borderId="0" applyNumberFormat="0" applyFill="0" applyBorder="0" applyAlignment="0" applyProtection="0">
      <alignment horizontal="left"/>
    </xf>
    <xf numFmtId="0" fontId="6" fillId="0" borderId="0"/>
    <xf numFmtId="40" fontId="13" fillId="0" borderId="0" applyBorder="0">
      <alignment horizontal="right"/>
    </xf>
    <xf numFmtId="0" fontId="14" fillId="0" borderId="0" applyNumberFormat="0" applyFill="0" applyBorder="0" applyAlignment="0" applyProtection="0"/>
    <xf numFmtId="0" fontId="4" fillId="0" borderId="0"/>
    <xf numFmtId="0" fontId="3" fillId="0" borderId="0"/>
  </cellStyleXfs>
  <cellXfs count="531">
    <xf numFmtId="0" fontId="0" fillId="0" borderId="0" xfId="0"/>
    <xf numFmtId="0" fontId="15" fillId="4" borderId="0" xfId="14" applyFont="1" applyFill="1"/>
    <xf numFmtId="0" fontId="3" fillId="0" borderId="0" xfId="16"/>
    <xf numFmtId="0" fontId="16" fillId="10" borderId="4" xfId="16" applyFont="1" applyFill="1" applyBorder="1"/>
    <xf numFmtId="0" fontId="16" fillId="9" borderId="4" xfId="16" applyFont="1" applyFill="1" applyBorder="1"/>
    <xf numFmtId="0" fontId="16" fillId="0" borderId="0" xfId="16" applyFont="1"/>
    <xf numFmtId="0" fontId="16" fillId="6" borderId="4" xfId="16" applyFont="1" applyFill="1" applyBorder="1"/>
    <xf numFmtId="167" fontId="16" fillId="7" borderId="4" xfId="16" applyNumberFormat="1" applyFont="1" applyFill="1" applyBorder="1"/>
    <xf numFmtId="0" fontId="16" fillId="8" borderId="4" xfId="16" applyFont="1" applyFill="1" applyBorder="1"/>
    <xf numFmtId="0" fontId="16" fillId="11" borderId="4" xfId="16" applyFont="1" applyFill="1" applyBorder="1"/>
    <xf numFmtId="0" fontId="17" fillId="0" borderId="5" xfId="16" applyFont="1" applyBorder="1"/>
    <xf numFmtId="0" fontId="17" fillId="0" borderId="6" xfId="16" applyFont="1" applyBorder="1"/>
    <xf numFmtId="0" fontId="17" fillId="0" borderId="4" xfId="16" applyFont="1" applyBorder="1"/>
    <xf numFmtId="0" fontId="17" fillId="0" borderId="4" xfId="16" applyFont="1" applyBorder="1" applyAlignment="1">
      <alignment wrapText="1"/>
    </xf>
    <xf numFmtId="0" fontId="17" fillId="0" borderId="4" xfId="16" applyFont="1" applyBorder="1" applyAlignment="1">
      <alignment vertical="center"/>
    </xf>
    <xf numFmtId="0" fontId="16" fillId="0" borderId="4" xfId="16" applyFont="1" applyBorder="1" applyAlignment="1">
      <alignment vertical="center"/>
    </xf>
    <xf numFmtId="168" fontId="16" fillId="0" borderId="4" xfId="16" applyNumberFormat="1" applyFont="1" applyBorder="1" applyAlignment="1">
      <alignment vertical="center"/>
    </xf>
    <xf numFmtId="0" fontId="16" fillId="0" borderId="4" xfId="16" applyFont="1" applyBorder="1"/>
    <xf numFmtId="0" fontId="18" fillId="0" borderId="4" xfId="16" applyFont="1" applyBorder="1"/>
    <xf numFmtId="0" fontId="16" fillId="0" borderId="4" xfId="16" applyFont="1" applyBorder="1" applyAlignment="1">
      <alignment horizontal="center" vertical="center"/>
    </xf>
    <xf numFmtId="0" fontId="18" fillId="0" borderId="4" xfId="16" applyFont="1" applyBorder="1" applyAlignment="1">
      <alignment wrapText="1"/>
    </xf>
    <xf numFmtId="0" fontId="16" fillId="9" borderId="4" xfId="16" applyFont="1" applyFill="1" applyBorder="1" applyAlignment="1">
      <alignment wrapText="1"/>
    </xf>
    <xf numFmtId="0" fontId="19" fillId="9" borderId="4" xfId="16" applyFont="1" applyFill="1" applyBorder="1" applyAlignment="1">
      <alignment wrapText="1"/>
    </xf>
    <xf numFmtId="0" fontId="16" fillId="10" borderId="4" xfId="16" applyFont="1" applyFill="1" applyBorder="1" applyAlignment="1">
      <alignment wrapText="1"/>
    </xf>
    <xf numFmtId="0" fontId="19" fillId="5" borderId="4" xfId="16" applyFont="1" applyFill="1" applyBorder="1" applyAlignment="1">
      <alignment wrapText="1"/>
    </xf>
    <xf numFmtId="0" fontId="16" fillId="4" borderId="4" xfId="16" applyFont="1" applyFill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4" borderId="4" xfId="0" applyFont="1" applyFill="1" applyBorder="1" applyAlignment="1">
      <alignment wrapText="1"/>
    </xf>
    <xf numFmtId="0" fontId="16" fillId="8" borderId="4" xfId="16" applyFont="1" applyFill="1" applyBorder="1" applyAlignment="1">
      <alignment wrapText="1"/>
    </xf>
    <xf numFmtId="0" fontId="18" fillId="10" borderId="4" xfId="16" applyFont="1" applyFill="1" applyBorder="1"/>
    <xf numFmtId="0" fontId="19" fillId="4" borderId="4" xfId="16" applyFont="1" applyFill="1" applyBorder="1" applyAlignment="1">
      <alignment wrapText="1"/>
    </xf>
    <xf numFmtId="0" fontId="18" fillId="4" borderId="4" xfId="16" applyFont="1" applyFill="1" applyBorder="1" applyAlignment="1">
      <alignment wrapText="1"/>
    </xf>
    <xf numFmtId="0" fontId="16" fillId="0" borderId="4" xfId="16" applyFont="1" applyBorder="1" applyAlignment="1">
      <alignment wrapText="1"/>
    </xf>
    <xf numFmtId="0" fontId="16" fillId="11" borderId="4" xfId="16" applyFont="1" applyFill="1" applyBorder="1" applyAlignment="1">
      <alignment wrapText="1"/>
    </xf>
    <xf numFmtId="0" fontId="20" fillId="0" borderId="4" xfId="16" applyFont="1" applyBorder="1"/>
    <xf numFmtId="0" fontId="16" fillId="4" borderId="4" xfId="16" applyFont="1" applyFill="1" applyBorder="1"/>
    <xf numFmtId="0" fontId="16" fillId="0" borderId="8" xfId="16" applyFont="1" applyBorder="1" applyAlignment="1">
      <alignment vertical="center"/>
    </xf>
    <xf numFmtId="168" fontId="16" fillId="0" borderId="8" xfId="16" applyNumberFormat="1" applyFont="1" applyBorder="1" applyAlignment="1">
      <alignment vertical="center"/>
    </xf>
    <xf numFmtId="0" fontId="16" fillId="0" borderId="5" xfId="16" applyFont="1" applyBorder="1" applyAlignment="1">
      <alignment vertical="center"/>
    </xf>
    <xf numFmtId="0" fontId="16" fillId="6" borderId="4" xfId="16" applyFont="1" applyFill="1" applyBorder="1" applyAlignment="1">
      <alignment wrapText="1"/>
    </xf>
    <xf numFmtId="0" fontId="22" fillId="0" borderId="0" xfId="16" applyFont="1"/>
    <xf numFmtId="0" fontId="18" fillId="0" borderId="8" xfId="16" applyFont="1" applyBorder="1"/>
    <xf numFmtId="0" fontId="18" fillId="0" borderId="15" xfId="16" applyFont="1" applyBorder="1"/>
    <xf numFmtId="0" fontId="20" fillId="0" borderId="4" xfId="16" applyFont="1" applyBorder="1" applyAlignment="1">
      <alignment wrapText="1"/>
    </xf>
    <xf numFmtId="168" fontId="16" fillId="6" borderId="8" xfId="16" applyNumberFormat="1" applyFont="1" applyFill="1" applyBorder="1" applyAlignment="1">
      <alignment vertical="center"/>
    </xf>
    <xf numFmtId="168" fontId="16" fillId="6" borderId="4" xfId="16" applyNumberFormat="1" applyFont="1" applyFill="1" applyBorder="1" applyAlignment="1">
      <alignment vertical="center"/>
    </xf>
    <xf numFmtId="0" fontId="18" fillId="4" borderId="4" xfId="16" applyFont="1" applyFill="1" applyBorder="1"/>
    <xf numFmtId="0" fontId="17" fillId="0" borderId="8" xfId="16" applyFont="1" applyBorder="1" applyAlignment="1">
      <alignment horizontal="center"/>
    </xf>
    <xf numFmtId="0" fontId="16" fillId="0" borderId="15" xfId="16" applyFont="1" applyBorder="1" applyAlignment="1">
      <alignment horizontal="center"/>
    </xf>
    <xf numFmtId="0" fontId="16" fillId="0" borderId="12" xfId="16" applyFont="1" applyBorder="1" applyAlignment="1">
      <alignment horizontal="center"/>
    </xf>
    <xf numFmtId="0" fontId="16" fillId="12" borderId="4" xfId="16" applyFont="1" applyFill="1" applyBorder="1" applyAlignment="1">
      <alignment wrapText="1"/>
    </xf>
    <xf numFmtId="0" fontId="3" fillId="4" borderId="0" xfId="16" applyFill="1"/>
    <xf numFmtId="0" fontId="20" fillId="4" borderId="4" xfId="16" applyFont="1" applyFill="1" applyBorder="1" applyAlignment="1">
      <alignment wrapText="1"/>
    </xf>
    <xf numFmtId="0" fontId="22" fillId="4" borderId="0" xfId="16" applyFont="1" applyFill="1"/>
    <xf numFmtId="0" fontId="18" fillId="4" borderId="8" xfId="16" applyFont="1" applyFill="1" applyBorder="1"/>
    <xf numFmtId="0" fontId="18" fillId="4" borderId="15" xfId="16" applyFont="1" applyFill="1" applyBorder="1"/>
    <xf numFmtId="0" fontId="17" fillId="0" borderId="0" xfId="16" applyFont="1"/>
    <xf numFmtId="0" fontId="24" fillId="0" borderId="4" xfId="16" applyFont="1" applyBorder="1" applyAlignment="1">
      <alignment wrapText="1"/>
    </xf>
    <xf numFmtId="0" fontId="24" fillId="0" borderId="4" xfId="0" applyFont="1" applyBorder="1" applyAlignment="1">
      <alignment wrapText="1"/>
    </xf>
    <xf numFmtId="0" fontId="25" fillId="0" borderId="4" xfId="16" applyFont="1" applyBorder="1" applyAlignment="1">
      <alignment wrapText="1"/>
    </xf>
    <xf numFmtId="0" fontId="25" fillId="0" borderId="4" xfId="16" applyFont="1" applyBorder="1"/>
    <xf numFmtId="168" fontId="23" fillId="0" borderId="8" xfId="16" applyNumberFormat="1" applyFont="1" applyBorder="1" applyAlignment="1">
      <alignment vertical="center"/>
    </xf>
    <xf numFmtId="168" fontId="23" fillId="0" borderId="4" xfId="16" applyNumberFormat="1" applyFont="1" applyBorder="1" applyAlignment="1">
      <alignment vertical="center"/>
    </xf>
    <xf numFmtId="0" fontId="23" fillId="0" borderId="4" xfId="16" applyFont="1" applyBorder="1" applyAlignment="1">
      <alignment wrapText="1"/>
    </xf>
    <xf numFmtId="0" fontId="26" fillId="4" borderId="0" xfId="0" applyFont="1" applyFill="1"/>
    <xf numFmtId="0" fontId="27" fillId="4" borderId="0" xfId="0" applyFont="1" applyFill="1"/>
    <xf numFmtId="0" fontId="28" fillId="4" borderId="0" xfId="0" applyFont="1" applyFill="1"/>
    <xf numFmtId="0" fontId="27" fillId="13" borderId="0" xfId="0" applyFont="1" applyFill="1"/>
    <xf numFmtId="0" fontId="27" fillId="5" borderId="0" xfId="0" applyFont="1" applyFill="1"/>
    <xf numFmtId="0" fontId="27" fillId="12" borderId="0" xfId="0" applyFont="1" applyFill="1"/>
    <xf numFmtId="0" fontId="27" fillId="14" borderId="0" xfId="0" applyFont="1" applyFill="1"/>
    <xf numFmtId="0" fontId="27" fillId="15" borderId="0" xfId="0" applyFont="1" applyFill="1"/>
    <xf numFmtId="0" fontId="27" fillId="16" borderId="0" xfId="0" applyFont="1" applyFill="1"/>
    <xf numFmtId="169" fontId="27" fillId="4" borderId="0" xfId="0" applyNumberFormat="1" applyFont="1" applyFill="1"/>
    <xf numFmtId="0" fontId="27" fillId="17" borderId="0" xfId="0" applyFont="1" applyFill="1"/>
    <xf numFmtId="0" fontId="30" fillId="18" borderId="18" xfId="0" applyFont="1" applyFill="1" applyBorder="1" applyAlignment="1">
      <alignment horizontal="center" vertical="center"/>
    </xf>
    <xf numFmtId="0" fontId="30" fillId="18" borderId="19" xfId="0" applyFont="1" applyFill="1" applyBorder="1" applyAlignment="1">
      <alignment horizontal="center" vertical="center"/>
    </xf>
    <xf numFmtId="0" fontId="30" fillId="18" borderId="19" xfId="0" applyFont="1" applyFill="1" applyBorder="1" applyAlignment="1">
      <alignment horizontal="center" vertical="center" wrapText="1"/>
    </xf>
    <xf numFmtId="0" fontId="27" fillId="4" borderId="0" xfId="0" applyFont="1" applyFill="1" applyAlignment="1">
      <alignment vertical="center"/>
    </xf>
    <xf numFmtId="0" fontId="27" fillId="4" borderId="21" xfId="0" applyFont="1" applyFill="1" applyBorder="1"/>
    <xf numFmtId="0" fontId="31" fillId="4" borderId="22" xfId="0" applyFont="1" applyFill="1" applyBorder="1" applyAlignment="1">
      <alignment horizontal="left"/>
    </xf>
    <xf numFmtId="0" fontId="32" fillId="4" borderId="22" xfId="0" applyFont="1" applyFill="1" applyBorder="1" applyAlignment="1">
      <alignment horizontal="center"/>
    </xf>
    <xf numFmtId="1" fontId="32" fillId="4" borderId="22" xfId="0" applyNumberFormat="1" applyFont="1" applyFill="1" applyBorder="1" applyAlignment="1">
      <alignment horizontal="center"/>
    </xf>
    <xf numFmtId="0" fontId="32" fillId="4" borderId="22" xfId="0" applyFont="1" applyFill="1" applyBorder="1" applyAlignment="1">
      <alignment horizontal="left"/>
    </xf>
    <xf numFmtId="169" fontId="32" fillId="4" borderId="23" xfId="0" applyNumberFormat="1" applyFont="1" applyFill="1" applyBorder="1" applyAlignment="1">
      <alignment horizontal="center"/>
    </xf>
    <xf numFmtId="169" fontId="35" fillId="4" borderId="23" xfId="0" applyNumberFormat="1" applyFont="1" applyFill="1" applyBorder="1" applyAlignment="1">
      <alignment horizontal="center"/>
    </xf>
    <xf numFmtId="0" fontId="31" fillId="4" borderId="22" xfId="0" applyFont="1" applyFill="1" applyBorder="1"/>
    <xf numFmtId="0" fontId="31" fillId="4" borderId="22" xfId="0" applyFont="1" applyFill="1" applyBorder="1" applyAlignment="1">
      <alignment horizontal="left" vertical="top"/>
    </xf>
    <xf numFmtId="0" fontId="34" fillId="4" borderId="22" xfId="0" applyFont="1" applyFill="1" applyBorder="1" applyAlignment="1">
      <alignment horizontal="center"/>
    </xf>
    <xf numFmtId="0" fontId="33" fillId="4" borderId="22" xfId="0" applyFont="1" applyFill="1" applyBorder="1" applyAlignment="1">
      <alignment horizontal="left" vertical="top"/>
    </xf>
    <xf numFmtId="0" fontId="27" fillId="13" borderId="21" xfId="0" applyFont="1" applyFill="1" applyBorder="1"/>
    <xf numFmtId="0" fontId="32" fillId="13" borderId="22" xfId="0" applyFont="1" applyFill="1" applyBorder="1" applyAlignment="1">
      <alignment horizontal="center"/>
    </xf>
    <xf numFmtId="1" fontId="32" fillId="6" borderId="22" xfId="0" applyNumberFormat="1" applyFont="1" applyFill="1" applyBorder="1" applyAlignment="1">
      <alignment horizontal="center"/>
    </xf>
    <xf numFmtId="0" fontId="32" fillId="13" borderId="22" xfId="0" applyFont="1" applyFill="1" applyBorder="1" applyAlignment="1">
      <alignment horizontal="left"/>
    </xf>
    <xf numFmtId="169" fontId="32" fillId="13" borderId="23" xfId="0" applyNumberFormat="1" applyFont="1" applyFill="1" applyBorder="1" applyAlignment="1">
      <alignment horizontal="center"/>
    </xf>
    <xf numFmtId="0" fontId="32" fillId="4" borderId="22" xfId="0" applyFont="1" applyFill="1" applyBorder="1" applyAlignment="1">
      <alignment horizontal="left" vertical="top"/>
    </xf>
    <xf numFmtId="0" fontId="32" fillId="13" borderId="22" xfId="0" applyFont="1" applyFill="1" applyBorder="1" applyAlignment="1">
      <alignment horizontal="left" vertical="top"/>
    </xf>
    <xf numFmtId="0" fontId="27" fillId="4" borderId="0" xfId="0" applyFont="1" applyFill="1" applyAlignment="1">
      <alignment horizontal="left"/>
    </xf>
    <xf numFmtId="0" fontId="27" fillId="4" borderId="0" xfId="0" applyFont="1" applyFill="1" applyAlignment="1">
      <alignment horizontal="center"/>
    </xf>
    <xf numFmtId="0" fontId="29" fillId="4" borderId="0" xfId="0" applyFont="1" applyFill="1"/>
    <xf numFmtId="0" fontId="25" fillId="6" borderId="4" xfId="16" applyFont="1" applyFill="1" applyBorder="1"/>
    <xf numFmtId="0" fontId="23" fillId="6" borderId="4" xfId="16" applyFont="1" applyFill="1" applyBorder="1"/>
    <xf numFmtId="0" fontId="35" fillId="4" borderId="22" xfId="0" applyFont="1" applyFill="1" applyBorder="1" applyAlignment="1">
      <alignment horizontal="center"/>
    </xf>
    <xf numFmtId="0" fontId="16" fillId="19" borderId="4" xfId="16" applyFont="1" applyFill="1" applyBorder="1"/>
    <xf numFmtId="0" fontId="19" fillId="19" borderId="4" xfId="16" applyFont="1" applyFill="1" applyBorder="1" applyAlignment="1">
      <alignment wrapText="1"/>
    </xf>
    <xf numFmtId="0" fontId="23" fillId="4" borderId="4" xfId="16" applyFont="1" applyFill="1" applyBorder="1" applyAlignment="1">
      <alignment wrapText="1"/>
    </xf>
    <xf numFmtId="0" fontId="30" fillId="14" borderId="20" xfId="0" applyFont="1" applyFill="1" applyBorder="1" applyAlignment="1">
      <alignment horizontal="center" vertical="center" wrapText="1"/>
    </xf>
    <xf numFmtId="0" fontId="0" fillId="4" borderId="0" xfId="0" applyFill="1"/>
    <xf numFmtId="0" fontId="30" fillId="18" borderId="24" xfId="0" applyFont="1" applyFill="1" applyBorder="1" applyAlignment="1">
      <alignment horizontal="center" vertical="center"/>
    </xf>
    <xf numFmtId="0" fontId="30" fillId="18" borderId="24" xfId="0" applyFont="1" applyFill="1" applyBorder="1" applyAlignment="1">
      <alignment horizontal="center" vertical="center" wrapText="1"/>
    </xf>
    <xf numFmtId="0" fontId="32" fillId="13" borderId="0" xfId="0" applyFont="1" applyFill="1" applyAlignment="1">
      <alignment horizontal="left" vertical="top"/>
    </xf>
    <xf numFmtId="0" fontId="32" fillId="13" borderId="0" xfId="0" applyFont="1" applyFill="1" applyAlignment="1">
      <alignment horizontal="center"/>
    </xf>
    <xf numFmtId="169" fontId="32" fillId="13" borderId="0" xfId="0" applyNumberFormat="1" applyFont="1" applyFill="1" applyAlignment="1">
      <alignment horizontal="center"/>
    </xf>
    <xf numFmtId="0" fontId="35" fillId="13" borderId="0" xfId="0" applyFont="1" applyFill="1" applyAlignment="1">
      <alignment horizontal="center"/>
    </xf>
    <xf numFmtId="0" fontId="36" fillId="4" borderId="0" xfId="0" applyFont="1" applyFill="1"/>
    <xf numFmtId="0" fontId="37" fillId="20" borderId="24" xfId="0" applyFont="1" applyFill="1" applyBorder="1"/>
    <xf numFmtId="0" fontId="37" fillId="20" borderId="24" xfId="0" applyFont="1" applyFill="1" applyBorder="1" applyAlignment="1">
      <alignment horizontal="center"/>
    </xf>
    <xf numFmtId="169" fontId="27" fillId="4" borderId="0" xfId="0" applyNumberFormat="1" applyFont="1" applyFill="1" applyAlignment="1">
      <alignment horizontal="center"/>
    </xf>
    <xf numFmtId="0" fontId="26" fillId="15" borderId="0" xfId="0" applyFont="1" applyFill="1"/>
    <xf numFmtId="169" fontId="26" fillId="4" borderId="0" xfId="0" applyNumberFormat="1" applyFont="1" applyFill="1"/>
    <xf numFmtId="0" fontId="26" fillId="8" borderId="0" xfId="0" applyFont="1" applyFill="1"/>
    <xf numFmtId="0" fontId="26" fillId="17" borderId="0" xfId="0" applyFont="1" applyFill="1"/>
    <xf numFmtId="0" fontId="23" fillId="9" borderId="4" xfId="16" applyFont="1" applyFill="1" applyBorder="1" applyAlignment="1">
      <alignment wrapText="1"/>
    </xf>
    <xf numFmtId="0" fontId="16" fillId="9" borderId="0" xfId="16" applyFont="1" applyFill="1"/>
    <xf numFmtId="167" fontId="16" fillId="7" borderId="0" xfId="16" applyNumberFormat="1" applyFont="1" applyFill="1"/>
    <xf numFmtId="0" fontId="17" fillId="0" borderId="10" xfId="16" applyFont="1" applyBorder="1"/>
    <xf numFmtId="0" fontId="17" fillId="0" borderId="17" xfId="16" applyFont="1" applyBorder="1"/>
    <xf numFmtId="168" fontId="16" fillId="0" borderId="8" xfId="16" applyNumberFormat="1" applyFont="1" applyBorder="1" applyAlignment="1">
      <alignment vertical="center" wrapText="1"/>
    </xf>
    <xf numFmtId="0" fontId="19" fillId="0" borderId="4" xfId="16" applyFont="1" applyBorder="1" applyAlignment="1">
      <alignment wrapText="1"/>
    </xf>
    <xf numFmtId="0" fontId="23" fillId="0" borderId="4" xfId="16" applyFont="1" applyBorder="1"/>
    <xf numFmtId="0" fontId="16" fillId="0" borderId="5" xfId="16" applyFont="1" applyBorder="1" applyAlignment="1">
      <alignment horizontal="center" vertical="center"/>
    </xf>
    <xf numFmtId="0" fontId="18" fillId="0" borderId="6" xfId="16" applyFont="1" applyBorder="1" applyAlignment="1">
      <alignment wrapText="1"/>
    </xf>
    <xf numFmtId="0" fontId="19" fillId="5" borderId="8" xfId="16" applyFont="1" applyFill="1" applyBorder="1" applyAlignment="1">
      <alignment wrapText="1"/>
    </xf>
    <xf numFmtId="0" fontId="18" fillId="0" borderId="8" xfId="0" applyFont="1" applyBorder="1" applyAlignment="1">
      <alignment wrapText="1"/>
    </xf>
    <xf numFmtId="0" fontId="16" fillId="0" borderId="8" xfId="16" applyFont="1" applyBorder="1" applyAlignment="1">
      <alignment horizontal="center" vertical="center"/>
    </xf>
    <xf numFmtId="0" fontId="19" fillId="9" borderId="8" xfId="16" applyFont="1" applyFill="1" applyBorder="1" applyAlignment="1">
      <alignment wrapText="1"/>
    </xf>
    <xf numFmtId="0" fontId="19" fillId="5" borderId="15" xfId="16" applyFont="1" applyFill="1" applyBorder="1" applyAlignment="1">
      <alignment wrapText="1"/>
    </xf>
    <xf numFmtId="0" fontId="16" fillId="0" borderId="15" xfId="16" applyFont="1" applyBorder="1" applyAlignment="1">
      <alignment horizontal="center" vertical="center"/>
    </xf>
    <xf numFmtId="0" fontId="19" fillId="5" borderId="25" xfId="16" applyFont="1" applyFill="1" applyBorder="1" applyAlignment="1">
      <alignment wrapText="1"/>
    </xf>
    <xf numFmtId="0" fontId="19" fillId="5" borderId="12" xfId="16" applyFont="1" applyFill="1" applyBorder="1" applyAlignment="1">
      <alignment wrapText="1"/>
    </xf>
    <xf numFmtId="0" fontId="16" fillId="0" borderId="12" xfId="16" applyFont="1" applyBorder="1" applyAlignment="1">
      <alignment horizontal="center" vertical="center"/>
    </xf>
    <xf numFmtId="0" fontId="19" fillId="9" borderId="12" xfId="16" applyFont="1" applyFill="1" applyBorder="1" applyAlignment="1">
      <alignment wrapText="1"/>
    </xf>
    <xf numFmtId="0" fontId="18" fillId="0" borderId="15" xfId="16" applyFont="1" applyBorder="1" applyAlignment="1">
      <alignment wrapText="1"/>
    </xf>
    <xf numFmtId="0" fontId="16" fillId="12" borderId="15" xfId="16" applyFont="1" applyFill="1" applyBorder="1" applyAlignment="1">
      <alignment wrapText="1"/>
    </xf>
    <xf numFmtId="0" fontId="20" fillId="4" borderId="26" xfId="16" applyFont="1" applyFill="1" applyBorder="1" applyAlignment="1">
      <alignment wrapText="1"/>
    </xf>
    <xf numFmtId="0" fontId="16" fillId="0" borderId="6" xfId="16" applyFont="1" applyBorder="1" applyAlignment="1">
      <alignment horizontal="center" vertical="center"/>
    </xf>
    <xf numFmtId="0" fontId="18" fillId="0" borderId="8" xfId="16" applyFont="1" applyBorder="1" applyAlignment="1">
      <alignment wrapText="1"/>
    </xf>
    <xf numFmtId="0" fontId="19" fillId="10" borderId="4" xfId="16" applyFont="1" applyFill="1" applyBorder="1" applyAlignment="1">
      <alignment wrapText="1"/>
    </xf>
    <xf numFmtId="0" fontId="24" fillId="0" borderId="8" xfId="0" applyFont="1" applyBorder="1" applyAlignment="1">
      <alignment wrapText="1"/>
    </xf>
    <xf numFmtId="0" fontId="18" fillId="0" borderId="27" xfId="16" applyFont="1" applyBorder="1" applyAlignment="1">
      <alignment wrapText="1"/>
    </xf>
    <xf numFmtId="0" fontId="20" fillId="4" borderId="15" xfId="16" applyFont="1" applyFill="1" applyBorder="1" applyAlignment="1">
      <alignment wrapText="1"/>
    </xf>
    <xf numFmtId="0" fontId="24" fillId="0" borderId="28" xfId="0" applyFont="1" applyBorder="1" applyAlignment="1">
      <alignment wrapText="1"/>
    </xf>
    <xf numFmtId="0" fontId="16" fillId="0" borderId="28" xfId="16" applyFont="1" applyBorder="1" applyAlignment="1">
      <alignment horizontal="center" vertical="center"/>
    </xf>
    <xf numFmtId="0" fontId="16" fillId="12" borderId="8" xfId="16" applyFont="1" applyFill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2" xfId="16" applyFont="1" applyBorder="1" applyAlignment="1">
      <alignment wrapText="1"/>
    </xf>
    <xf numFmtId="0" fontId="39" fillId="0" borderId="0" xfId="0" applyFont="1"/>
    <xf numFmtId="14" fontId="0" fillId="4" borderId="0" xfId="0" applyNumberFormat="1" applyFill="1"/>
    <xf numFmtId="0" fontId="27" fillId="4" borderId="0" xfId="0" applyFont="1" applyFill="1" applyAlignment="1">
      <alignment wrapText="1"/>
    </xf>
    <xf numFmtId="0" fontId="18" fillId="0" borderId="29" xfId="0" applyFont="1" applyBorder="1" applyAlignment="1">
      <alignment wrapText="1"/>
    </xf>
    <xf numFmtId="0" fontId="16" fillId="0" borderId="29" xfId="16" applyFont="1" applyBorder="1" applyAlignment="1">
      <alignment horizontal="center" vertical="center"/>
    </xf>
    <xf numFmtId="0" fontId="20" fillId="4" borderId="29" xfId="16" applyFont="1" applyFill="1" applyBorder="1" applyAlignment="1">
      <alignment wrapText="1"/>
    </xf>
    <xf numFmtId="0" fontId="18" fillId="6" borderId="6" xfId="16" applyFont="1" applyFill="1" applyBorder="1" applyAlignment="1">
      <alignment wrapText="1"/>
    </xf>
    <xf numFmtId="0" fontId="16" fillId="6" borderId="15" xfId="16" applyFont="1" applyFill="1" applyBorder="1" applyAlignment="1">
      <alignment wrapText="1"/>
    </xf>
    <xf numFmtId="0" fontId="18" fillId="6" borderId="4" xfId="16" applyFont="1" applyFill="1" applyBorder="1" applyAlignment="1">
      <alignment wrapText="1"/>
    </xf>
    <xf numFmtId="0" fontId="19" fillId="6" borderId="4" xfId="16" applyFont="1" applyFill="1" applyBorder="1" applyAlignment="1">
      <alignment wrapText="1"/>
    </xf>
    <xf numFmtId="0" fontId="20" fillId="6" borderId="4" xfId="16" applyFont="1" applyFill="1" applyBorder="1" applyAlignment="1">
      <alignment wrapText="1"/>
    </xf>
    <xf numFmtId="0" fontId="16" fillId="6" borderId="4" xfId="16" applyFont="1" applyFill="1" applyBorder="1" applyAlignment="1">
      <alignment horizontal="center" vertical="center"/>
    </xf>
    <xf numFmtId="0" fontId="18" fillId="6" borderId="15" xfId="16" applyFont="1" applyFill="1" applyBorder="1" applyAlignment="1">
      <alignment wrapText="1"/>
    </xf>
    <xf numFmtId="0" fontId="19" fillId="6" borderId="4" xfId="16" applyFont="1" applyFill="1" applyBorder="1" applyAlignment="1">
      <alignment horizontal="center" vertical="center"/>
    </xf>
    <xf numFmtId="0" fontId="16" fillId="5" borderId="4" xfId="16" applyFont="1" applyFill="1" applyBorder="1"/>
    <xf numFmtId="0" fontId="16" fillId="0" borderId="8" xfId="16" applyFont="1" applyBorder="1"/>
    <xf numFmtId="0" fontId="23" fillId="0" borderId="0" xfId="16" applyFont="1"/>
    <xf numFmtId="0" fontId="19" fillId="5" borderId="30" xfId="16" applyFont="1" applyFill="1" applyBorder="1" applyAlignment="1">
      <alignment wrapText="1"/>
    </xf>
    <xf numFmtId="0" fontId="20" fillId="4" borderId="31" xfId="16" applyFont="1" applyFill="1" applyBorder="1" applyAlignment="1">
      <alignment wrapText="1"/>
    </xf>
    <xf numFmtId="0" fontId="16" fillId="0" borderId="31" xfId="16" applyFont="1" applyBorder="1" applyAlignment="1">
      <alignment horizontal="center" vertical="center"/>
    </xf>
    <xf numFmtId="0" fontId="16" fillId="0" borderId="15" xfId="16" applyFont="1" applyBorder="1"/>
    <xf numFmtId="0" fontId="19" fillId="5" borderId="3" xfId="16" applyFont="1" applyFill="1" applyBorder="1" applyAlignment="1">
      <alignment wrapText="1"/>
    </xf>
    <xf numFmtId="0" fontId="20" fillId="4" borderId="3" xfId="16" applyFont="1" applyFill="1" applyBorder="1" applyAlignment="1">
      <alignment wrapText="1"/>
    </xf>
    <xf numFmtId="0" fontId="18" fillId="0" borderId="0" xfId="16" applyFont="1" applyAlignment="1">
      <alignment wrapText="1"/>
    </xf>
    <xf numFmtId="0" fontId="17" fillId="6" borderId="17" xfId="16" applyFont="1" applyFill="1" applyBorder="1" applyAlignment="1">
      <alignment horizontal="center"/>
    </xf>
    <xf numFmtId="0" fontId="17" fillId="0" borderId="10" xfId="16" applyFont="1" applyBorder="1" applyAlignment="1">
      <alignment horizontal="center"/>
    </xf>
    <xf numFmtId="0" fontId="16" fillId="0" borderId="16" xfId="16" applyFont="1" applyBorder="1" applyAlignment="1">
      <alignment horizontal="center"/>
    </xf>
    <xf numFmtId="0" fontId="16" fillId="0" borderId="14" xfId="16" applyFont="1" applyBorder="1" applyAlignment="1">
      <alignment horizontal="center"/>
    </xf>
    <xf numFmtId="0" fontId="16" fillId="0" borderId="13" xfId="16" applyFont="1" applyBorder="1" applyAlignment="1">
      <alignment horizontal="center"/>
    </xf>
    <xf numFmtId="0" fontId="16" fillId="0" borderId="0" xfId="16" applyFont="1" applyAlignment="1">
      <alignment horizontal="center"/>
    </xf>
    <xf numFmtId="0" fontId="16" fillId="0" borderId="11" xfId="16" applyFont="1" applyBorder="1" applyAlignment="1">
      <alignment horizontal="center"/>
    </xf>
    <xf numFmtId="0" fontId="18" fillId="0" borderId="6" xfId="0" applyFont="1" applyBorder="1" applyAlignment="1">
      <alignment wrapText="1"/>
    </xf>
    <xf numFmtId="0" fontId="19" fillId="5" borderId="33" xfId="16" applyFont="1" applyFill="1" applyBorder="1" applyAlignment="1">
      <alignment wrapText="1"/>
    </xf>
    <xf numFmtId="0" fontId="23" fillId="9" borderId="33" xfId="16" applyFont="1" applyFill="1" applyBorder="1" applyAlignment="1">
      <alignment wrapText="1"/>
    </xf>
    <xf numFmtId="0" fontId="18" fillId="0" borderId="7" xfId="0" applyFont="1" applyBorder="1" applyAlignment="1">
      <alignment wrapText="1"/>
    </xf>
    <xf numFmtId="0" fontId="19" fillId="5" borderId="34" xfId="16" applyFont="1" applyFill="1" applyBorder="1" applyAlignment="1">
      <alignment wrapText="1"/>
    </xf>
    <xf numFmtId="0" fontId="16" fillId="0" borderId="35" xfId="16" applyFont="1" applyBorder="1" applyAlignment="1">
      <alignment horizontal="center" vertical="center"/>
    </xf>
    <xf numFmtId="0" fontId="16" fillId="12" borderId="33" xfId="16" applyFont="1" applyFill="1" applyBorder="1" applyAlignment="1">
      <alignment wrapText="1"/>
    </xf>
    <xf numFmtId="0" fontId="24" fillId="0" borderId="7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19" fillId="5" borderId="36" xfId="16" applyFont="1" applyFill="1" applyBorder="1" applyAlignment="1">
      <alignment wrapText="1"/>
    </xf>
    <xf numFmtId="0" fontId="24" fillId="0" borderId="32" xfId="0" applyFont="1" applyBorder="1" applyAlignment="1">
      <alignment wrapText="1"/>
    </xf>
    <xf numFmtId="0" fontId="23" fillId="0" borderId="15" xfId="16" applyFont="1" applyBorder="1"/>
    <xf numFmtId="0" fontId="24" fillId="0" borderId="6" xfId="0" applyFont="1" applyBorder="1" applyAlignment="1">
      <alignment wrapText="1"/>
    </xf>
    <xf numFmtId="0" fontId="18" fillId="0" borderId="7" xfId="16" applyFont="1" applyBorder="1" applyAlignment="1">
      <alignment wrapText="1"/>
    </xf>
    <xf numFmtId="0" fontId="35" fillId="4" borderId="22" xfId="0" applyFont="1" applyFill="1" applyBorder="1" applyAlignment="1">
      <alignment horizontal="left"/>
    </xf>
    <xf numFmtId="0" fontId="18" fillId="0" borderId="15" xfId="0" applyFont="1" applyBorder="1" applyAlignment="1">
      <alignment wrapText="1"/>
    </xf>
    <xf numFmtId="0" fontId="20" fillId="4" borderId="37" xfId="16" applyFont="1" applyFill="1" applyBorder="1" applyAlignment="1">
      <alignment wrapText="1"/>
    </xf>
    <xf numFmtId="0" fontId="18" fillId="0" borderId="38" xfId="16" applyFont="1" applyBorder="1" applyAlignment="1">
      <alignment wrapText="1"/>
    </xf>
    <xf numFmtId="0" fontId="16" fillId="9" borderId="15" xfId="16" applyFont="1" applyFill="1" applyBorder="1"/>
    <xf numFmtId="0" fontId="19" fillId="6" borderId="15" xfId="16" applyFont="1" applyFill="1" applyBorder="1" applyAlignment="1">
      <alignment wrapText="1"/>
    </xf>
    <xf numFmtId="0" fontId="20" fillId="6" borderId="15" xfId="16" applyFont="1" applyFill="1" applyBorder="1" applyAlignment="1">
      <alignment wrapText="1"/>
    </xf>
    <xf numFmtId="0" fontId="16" fillId="0" borderId="16" xfId="16" applyFont="1" applyBorder="1" applyAlignment="1">
      <alignment horizontal="center" vertical="center"/>
    </xf>
    <xf numFmtId="0" fontId="16" fillId="0" borderId="9" xfId="16" applyFont="1" applyBorder="1" applyAlignment="1">
      <alignment horizontal="center" vertical="center"/>
    </xf>
    <xf numFmtId="0" fontId="18" fillId="0" borderId="39" xfId="16" applyFont="1" applyBorder="1" applyAlignment="1">
      <alignment wrapText="1"/>
    </xf>
    <xf numFmtId="0" fontId="16" fillId="13" borderId="4" xfId="16" applyFont="1" applyFill="1" applyBorder="1" applyAlignment="1">
      <alignment horizontal="center" vertical="center"/>
    </xf>
    <xf numFmtId="0" fontId="16" fillId="13" borderId="4" xfId="16" applyFont="1" applyFill="1" applyBorder="1"/>
    <xf numFmtId="0" fontId="19" fillId="13" borderId="4" xfId="16" applyFont="1" applyFill="1" applyBorder="1" applyAlignment="1">
      <alignment wrapText="1"/>
    </xf>
    <xf numFmtId="0" fontId="20" fillId="13" borderId="4" xfId="16" applyFont="1" applyFill="1" applyBorder="1" applyAlignment="1">
      <alignment wrapText="1"/>
    </xf>
    <xf numFmtId="0" fontId="16" fillId="6" borderId="15" xfId="16" applyFont="1" applyFill="1" applyBorder="1" applyAlignment="1">
      <alignment horizontal="center" vertical="center"/>
    </xf>
    <xf numFmtId="0" fontId="18" fillId="6" borderId="14" xfId="16" applyFont="1" applyFill="1" applyBorder="1" applyAlignment="1">
      <alignment wrapText="1"/>
    </xf>
    <xf numFmtId="0" fontId="24" fillId="0" borderId="15" xfId="0" applyFont="1" applyBorder="1" applyAlignment="1">
      <alignment wrapText="1"/>
    </xf>
    <xf numFmtId="0" fontId="23" fillId="0" borderId="8" xfId="16" applyFont="1" applyBorder="1"/>
    <xf numFmtId="0" fontId="16" fillId="8" borderId="12" xfId="16" applyFont="1" applyFill="1" applyBorder="1" applyAlignment="1">
      <alignment wrapText="1"/>
    </xf>
    <xf numFmtId="0" fontId="20" fillId="0" borderId="12" xfId="16" applyFont="1" applyBorder="1" applyAlignment="1">
      <alignment wrapText="1"/>
    </xf>
    <xf numFmtId="0" fontId="16" fillId="0" borderId="12" xfId="16" applyFont="1" applyBorder="1"/>
    <xf numFmtId="0" fontId="23" fillId="6" borderId="5" xfId="16" applyFont="1" applyFill="1" applyBorder="1"/>
    <xf numFmtId="0" fontId="23" fillId="5" borderId="4" xfId="16" applyFont="1" applyFill="1" applyBorder="1" applyAlignment="1">
      <alignment wrapText="1"/>
    </xf>
    <xf numFmtId="168" fontId="16" fillId="6" borderId="4" xfId="16" applyNumberFormat="1" applyFont="1" applyFill="1" applyBorder="1" applyAlignment="1">
      <alignment vertical="center" wrapText="1"/>
    </xf>
    <xf numFmtId="168" fontId="16" fillId="0" borderId="4" xfId="16" applyNumberFormat="1" applyFont="1" applyBorder="1" applyAlignment="1">
      <alignment vertical="center" wrapText="1"/>
    </xf>
    <xf numFmtId="0" fontId="16" fillId="0" borderId="7" xfId="16" applyFont="1" applyBorder="1" applyAlignment="1">
      <alignment horizontal="center" vertical="center"/>
    </xf>
    <xf numFmtId="0" fontId="23" fillId="6" borderId="8" xfId="16" applyFont="1" applyFill="1" applyBorder="1"/>
    <xf numFmtId="0" fontId="23" fillId="0" borderId="16" xfId="16" applyFont="1" applyBorder="1" applyAlignment="1">
      <alignment horizontal="center"/>
    </xf>
    <xf numFmtId="0" fontId="16" fillId="0" borderId="11" xfId="16" applyFont="1" applyBorder="1" applyAlignment="1">
      <alignment horizontal="center" vertical="center"/>
    </xf>
    <xf numFmtId="0" fontId="18" fillId="0" borderId="14" xfId="16" applyFont="1" applyBorder="1" applyAlignment="1">
      <alignment wrapText="1"/>
    </xf>
    <xf numFmtId="0" fontId="38" fillId="10" borderId="4" xfId="16" applyFont="1" applyFill="1" applyBorder="1" applyAlignment="1">
      <alignment wrapText="1"/>
    </xf>
    <xf numFmtId="0" fontId="19" fillId="0" borderId="15" xfId="16" applyFont="1" applyBorder="1" applyAlignment="1">
      <alignment wrapText="1"/>
    </xf>
    <xf numFmtId="0" fontId="23" fillId="8" borderId="4" xfId="16" applyFont="1" applyFill="1" applyBorder="1" applyAlignment="1">
      <alignment wrapText="1"/>
    </xf>
    <xf numFmtId="0" fontId="42" fillId="4" borderId="22" xfId="0" applyFont="1" applyFill="1" applyBorder="1" applyAlignment="1">
      <alignment horizontal="left"/>
    </xf>
    <xf numFmtId="0" fontId="43" fillId="4" borderId="22" xfId="0" applyFont="1" applyFill="1" applyBorder="1" applyAlignment="1">
      <alignment horizontal="left"/>
    </xf>
    <xf numFmtId="0" fontId="43" fillId="4" borderId="22" xfId="0" applyFont="1" applyFill="1" applyBorder="1" applyAlignment="1">
      <alignment horizontal="center"/>
    </xf>
    <xf numFmtId="0" fontId="40" fillId="4" borderId="22" xfId="0" applyFont="1" applyFill="1" applyBorder="1" applyAlignment="1">
      <alignment horizontal="left"/>
    </xf>
    <xf numFmtId="0" fontId="44" fillId="4" borderId="0" xfId="0" applyFont="1" applyFill="1"/>
    <xf numFmtId="0" fontId="42" fillId="4" borderId="21" xfId="0" applyFont="1" applyFill="1" applyBorder="1"/>
    <xf numFmtId="0" fontId="42" fillId="4" borderId="22" xfId="0" applyFont="1" applyFill="1" applyBorder="1" applyAlignment="1">
      <alignment horizontal="center"/>
    </xf>
    <xf numFmtId="1" fontId="42" fillId="4" borderId="22" xfId="0" applyNumberFormat="1" applyFont="1" applyFill="1" applyBorder="1" applyAlignment="1">
      <alignment horizontal="center"/>
    </xf>
    <xf numFmtId="0" fontId="42" fillId="4" borderId="0" xfId="0" applyFont="1" applyFill="1"/>
    <xf numFmtId="0" fontId="43" fillId="4" borderId="22" xfId="0" applyFont="1" applyFill="1" applyBorder="1" applyAlignment="1">
      <alignment horizontal="left" vertical="top"/>
    </xf>
    <xf numFmtId="0" fontId="45" fillId="4" borderId="22" xfId="0" applyFont="1" applyFill="1" applyBorder="1" applyAlignment="1">
      <alignment horizontal="left" vertical="top"/>
    </xf>
    <xf numFmtId="0" fontId="38" fillId="0" borderId="4" xfId="16" applyFont="1" applyBorder="1" applyAlignment="1">
      <alignment wrapText="1"/>
    </xf>
    <xf numFmtId="0" fontId="33" fillId="4" borderId="22" xfId="0" applyFont="1" applyFill="1" applyBorder="1" applyAlignment="1">
      <alignment horizontal="left"/>
    </xf>
    <xf numFmtId="0" fontId="46" fillId="4" borderId="22" xfId="0" applyFont="1" applyFill="1" applyBorder="1" applyAlignment="1">
      <alignment horizontal="left"/>
    </xf>
    <xf numFmtId="0" fontId="47" fillId="5" borderId="15" xfId="16" applyFont="1" applyFill="1" applyBorder="1" applyAlignment="1">
      <alignment wrapText="1"/>
    </xf>
    <xf numFmtId="0" fontId="16" fillId="0" borderId="4" xfId="16" applyFont="1" applyFill="1" applyBorder="1" applyAlignment="1">
      <alignment wrapText="1"/>
    </xf>
    <xf numFmtId="0" fontId="23" fillId="5" borderId="12" xfId="16" applyFont="1" applyFill="1" applyBorder="1" applyAlignment="1">
      <alignment wrapText="1"/>
    </xf>
    <xf numFmtId="0" fontId="23" fillId="5" borderId="3" xfId="16" applyFont="1" applyFill="1" applyBorder="1" applyAlignment="1">
      <alignment wrapText="1"/>
    </xf>
    <xf numFmtId="0" fontId="23" fillId="5" borderId="15" xfId="16" applyFont="1" applyFill="1" applyBorder="1" applyAlignment="1">
      <alignment wrapText="1"/>
    </xf>
    <xf numFmtId="0" fontId="23" fillId="12" borderId="4" xfId="16" applyFont="1" applyFill="1" applyBorder="1" applyAlignment="1">
      <alignment wrapText="1"/>
    </xf>
    <xf numFmtId="0" fontId="23" fillId="12" borderId="8" xfId="16" applyFont="1" applyFill="1" applyBorder="1" applyAlignment="1">
      <alignment wrapText="1"/>
    </xf>
    <xf numFmtId="0" fontId="23" fillId="9" borderId="15" xfId="16" applyFont="1" applyFill="1" applyBorder="1" applyAlignment="1">
      <alignment wrapText="1"/>
    </xf>
    <xf numFmtId="0" fontId="35" fillId="0" borderId="22" xfId="0" applyFont="1" applyFill="1" applyBorder="1" applyAlignment="1">
      <alignment horizontal="left"/>
    </xf>
    <xf numFmtId="0" fontId="48" fillId="4" borderId="22" xfId="0" applyFont="1" applyFill="1" applyBorder="1" applyAlignment="1">
      <alignment horizontal="left"/>
    </xf>
    <xf numFmtId="0" fontId="27" fillId="4" borderId="22" xfId="0" applyFont="1" applyFill="1" applyBorder="1" applyAlignment="1">
      <alignment horizontal="left"/>
    </xf>
    <xf numFmtId="0" fontId="27" fillId="4" borderId="22" xfId="0" applyFont="1" applyFill="1" applyBorder="1" applyAlignment="1">
      <alignment horizontal="left" vertical="top"/>
    </xf>
    <xf numFmtId="0" fontId="27" fillId="13" borderId="22" xfId="0" applyFont="1" applyFill="1" applyBorder="1" applyAlignment="1">
      <alignment horizontal="left" vertical="top"/>
    </xf>
    <xf numFmtId="0" fontId="49" fillId="0" borderId="0" xfId="16" applyFont="1"/>
    <xf numFmtId="0" fontId="24" fillId="0" borderId="6" xfId="16" applyFont="1" applyBorder="1" applyAlignment="1">
      <alignment wrapText="1"/>
    </xf>
    <xf numFmtId="0" fontId="16" fillId="9" borderId="15" xfId="16" applyFont="1" applyFill="1" applyBorder="1" applyAlignment="1">
      <alignment wrapText="1"/>
    </xf>
    <xf numFmtId="0" fontId="49" fillId="0" borderId="40" xfId="16" applyFont="1" applyBorder="1"/>
    <xf numFmtId="0" fontId="16" fillId="0" borderId="13" xfId="16" applyFont="1" applyBorder="1" applyAlignment="1">
      <alignment horizontal="center"/>
    </xf>
    <xf numFmtId="0" fontId="16" fillId="0" borderId="0" xfId="16" applyFont="1" applyAlignment="1">
      <alignment horizontal="center"/>
    </xf>
    <xf numFmtId="0" fontId="16" fillId="0" borderId="11" xfId="16" applyFont="1" applyBorder="1" applyAlignment="1">
      <alignment horizontal="center"/>
    </xf>
    <xf numFmtId="0" fontId="16" fillId="0" borderId="16" xfId="16" applyFont="1" applyBorder="1" applyAlignment="1">
      <alignment horizontal="center"/>
    </xf>
    <xf numFmtId="0" fontId="16" fillId="0" borderId="14" xfId="16" applyFont="1" applyBorder="1" applyAlignment="1">
      <alignment horizontal="center"/>
    </xf>
    <xf numFmtId="0" fontId="17" fillId="0" borderId="10" xfId="16" applyFont="1" applyBorder="1" applyAlignment="1">
      <alignment horizontal="center"/>
    </xf>
    <xf numFmtId="0" fontId="23" fillId="12" borderId="15" xfId="16" applyFont="1" applyFill="1" applyBorder="1" applyAlignment="1">
      <alignment wrapText="1"/>
    </xf>
    <xf numFmtId="0" fontId="16" fillId="21" borderId="4" xfId="16" applyFont="1" applyFill="1" applyBorder="1" applyAlignment="1">
      <alignment wrapText="1"/>
    </xf>
    <xf numFmtId="0" fontId="19" fillId="12" borderId="4" xfId="16" applyFont="1" applyFill="1" applyBorder="1" applyAlignment="1">
      <alignment wrapText="1"/>
    </xf>
    <xf numFmtId="0" fontId="23" fillId="6" borderId="4" xfId="16" applyFont="1" applyFill="1" applyBorder="1" applyAlignment="1">
      <alignment wrapText="1"/>
    </xf>
    <xf numFmtId="0" fontId="19" fillId="5" borderId="31" xfId="16" applyFont="1" applyFill="1" applyBorder="1" applyAlignment="1">
      <alignment wrapText="1"/>
    </xf>
    <xf numFmtId="0" fontId="19" fillId="5" borderId="40" xfId="16" applyFont="1" applyFill="1" applyBorder="1" applyAlignment="1">
      <alignment wrapText="1"/>
    </xf>
    <xf numFmtId="0" fontId="23" fillId="4" borderId="4" xfId="16" applyFont="1" applyFill="1" applyBorder="1"/>
    <xf numFmtId="0" fontId="19" fillId="22" borderId="4" xfId="16" applyFont="1" applyFill="1" applyBorder="1" applyAlignment="1">
      <alignment wrapText="1"/>
    </xf>
    <xf numFmtId="0" fontId="38" fillId="9" borderId="8" xfId="16" applyFont="1" applyFill="1" applyBorder="1" applyAlignment="1">
      <alignment wrapText="1"/>
    </xf>
    <xf numFmtId="0" fontId="38" fillId="12" borderId="15" xfId="16" applyFont="1" applyFill="1" applyBorder="1" applyAlignment="1">
      <alignment wrapText="1"/>
    </xf>
    <xf numFmtId="0" fontId="26" fillId="0" borderId="0" xfId="0" applyFont="1" applyFill="1"/>
    <xf numFmtId="0" fontId="27" fillId="0" borderId="21" xfId="0" applyFont="1" applyFill="1" applyBorder="1"/>
    <xf numFmtId="0" fontId="27" fillId="0" borderId="22" xfId="0" applyFont="1" applyFill="1" applyBorder="1" applyAlignment="1">
      <alignment horizontal="left" vertical="top"/>
    </xf>
    <xf numFmtId="0" fontId="32" fillId="0" borderId="22" xfId="0" applyFont="1" applyFill="1" applyBorder="1" applyAlignment="1">
      <alignment horizontal="center"/>
    </xf>
    <xf numFmtId="1" fontId="32" fillId="0" borderId="22" xfId="0" applyNumberFormat="1" applyFont="1" applyFill="1" applyBorder="1" applyAlignment="1">
      <alignment horizontal="center"/>
    </xf>
    <xf numFmtId="0" fontId="32" fillId="0" borderId="22" xfId="0" applyFont="1" applyFill="1" applyBorder="1" applyAlignment="1">
      <alignment horizontal="left"/>
    </xf>
    <xf numFmtId="169" fontId="32" fillId="0" borderId="23" xfId="0" applyNumberFormat="1" applyFont="1" applyFill="1" applyBorder="1" applyAlignment="1">
      <alignment horizontal="center"/>
    </xf>
    <xf numFmtId="169" fontId="35" fillId="0" borderId="23" xfId="0" applyNumberFormat="1" applyFont="1" applyFill="1" applyBorder="1" applyAlignment="1">
      <alignment horizontal="center"/>
    </xf>
    <xf numFmtId="0" fontId="27" fillId="0" borderId="0" xfId="0" applyFont="1" applyFill="1"/>
    <xf numFmtId="0" fontId="24" fillId="0" borderId="38" xfId="16" applyFont="1" applyBorder="1" applyAlignment="1">
      <alignment wrapText="1"/>
    </xf>
    <xf numFmtId="0" fontId="32" fillId="4" borderId="0" xfId="0" applyFont="1" applyFill="1" applyBorder="1" applyAlignment="1">
      <alignment horizontal="center"/>
    </xf>
    <xf numFmtId="0" fontId="23" fillId="5" borderId="8" xfId="16" applyFont="1" applyFill="1" applyBorder="1" applyAlignment="1">
      <alignment wrapText="1"/>
    </xf>
    <xf numFmtId="0" fontId="16" fillId="0" borderId="37" xfId="16" applyFont="1" applyBorder="1" applyAlignment="1">
      <alignment horizontal="center" vertical="center"/>
    </xf>
    <xf numFmtId="0" fontId="19" fillId="5" borderId="29" xfId="16" applyFont="1" applyFill="1" applyBorder="1" applyAlignment="1">
      <alignment wrapText="1"/>
    </xf>
    <xf numFmtId="0" fontId="20" fillId="4" borderId="41" xfId="16" applyFont="1" applyFill="1" applyBorder="1" applyAlignment="1">
      <alignment wrapText="1"/>
    </xf>
    <xf numFmtId="0" fontId="16" fillId="0" borderId="13" xfId="16" applyFont="1" applyBorder="1" applyAlignment="1">
      <alignment horizontal="center"/>
    </xf>
    <xf numFmtId="0" fontId="16" fillId="0" borderId="0" xfId="16" applyFont="1" applyAlignment="1">
      <alignment horizontal="center"/>
    </xf>
    <xf numFmtId="0" fontId="16" fillId="0" borderId="11" xfId="16" applyFont="1" applyBorder="1" applyAlignment="1">
      <alignment horizontal="center"/>
    </xf>
    <xf numFmtId="0" fontId="16" fillId="0" borderId="16" xfId="16" applyFont="1" applyBorder="1" applyAlignment="1">
      <alignment horizontal="center"/>
    </xf>
    <xf numFmtId="0" fontId="16" fillId="0" borderId="14" xfId="16" applyFont="1" applyBorder="1" applyAlignment="1">
      <alignment horizontal="center"/>
    </xf>
    <xf numFmtId="0" fontId="17" fillId="0" borderId="10" xfId="16" applyFont="1" applyBorder="1" applyAlignment="1">
      <alignment horizontal="center"/>
    </xf>
    <xf numFmtId="0" fontId="18" fillId="0" borderId="4" xfId="16" applyFont="1" applyFill="1" applyBorder="1" applyAlignment="1">
      <alignment wrapText="1"/>
    </xf>
    <xf numFmtId="0" fontId="23" fillId="0" borderId="4" xfId="16" applyFont="1" applyFill="1" applyBorder="1"/>
    <xf numFmtId="0" fontId="18" fillId="0" borderId="14" xfId="16" applyFont="1" applyFill="1" applyBorder="1" applyAlignment="1">
      <alignment wrapText="1"/>
    </xf>
    <xf numFmtId="0" fontId="19" fillId="12" borderId="15" xfId="16" applyFont="1" applyFill="1" applyBorder="1" applyAlignment="1">
      <alignment wrapText="1"/>
    </xf>
    <xf numFmtId="0" fontId="20" fillId="0" borderId="15" xfId="16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50" fillId="9" borderId="15" xfId="16" applyFont="1" applyFill="1" applyBorder="1" applyAlignment="1">
      <alignment wrapText="1"/>
    </xf>
    <xf numFmtId="169" fontId="35" fillId="6" borderId="23" xfId="0" applyNumberFormat="1" applyFont="1" applyFill="1" applyBorder="1" applyAlignment="1">
      <alignment horizontal="center"/>
    </xf>
    <xf numFmtId="169" fontId="32" fillId="6" borderId="23" xfId="0" applyNumberFormat="1" applyFont="1" applyFill="1" applyBorder="1" applyAlignment="1">
      <alignment horizontal="center"/>
    </xf>
    <xf numFmtId="0" fontId="24" fillId="0" borderId="4" xfId="16" applyFont="1" applyFill="1" applyBorder="1" applyAlignment="1">
      <alignment wrapText="1"/>
    </xf>
    <xf numFmtId="0" fontId="24" fillId="4" borderId="4" xfId="16" applyFont="1" applyFill="1" applyBorder="1"/>
    <xf numFmtId="0" fontId="32" fillId="9" borderId="0" xfId="0" applyFont="1" applyFill="1" applyBorder="1" applyAlignment="1">
      <alignment horizontal="center"/>
    </xf>
    <xf numFmtId="0" fontId="20" fillId="0" borderId="38" xfId="16" applyFont="1" applyBorder="1" applyAlignment="1">
      <alignment wrapText="1"/>
    </xf>
    <xf numFmtId="0" fontId="19" fillId="0" borderId="4" xfId="16" applyFont="1" applyFill="1" applyBorder="1"/>
    <xf numFmtId="0" fontId="20" fillId="4" borderId="4" xfId="16" applyFont="1" applyFill="1" applyBorder="1"/>
    <xf numFmtId="0" fontId="23" fillId="0" borderId="4" xfId="16" applyFont="1" applyFill="1" applyBorder="1" applyAlignment="1">
      <alignment wrapText="1"/>
    </xf>
    <xf numFmtId="0" fontId="24" fillId="0" borderId="12" xfId="16" applyFont="1" applyBorder="1" applyAlignment="1">
      <alignment wrapText="1"/>
    </xf>
    <xf numFmtId="0" fontId="16" fillId="0" borderId="13" xfId="16" applyFont="1" applyBorder="1" applyAlignment="1">
      <alignment horizontal="center"/>
    </xf>
    <xf numFmtId="0" fontId="16" fillId="0" borderId="0" xfId="16" applyFont="1" applyAlignment="1">
      <alignment horizontal="center"/>
    </xf>
    <xf numFmtId="0" fontId="16" fillId="0" borderId="11" xfId="16" applyFont="1" applyBorder="1" applyAlignment="1">
      <alignment horizontal="center"/>
    </xf>
    <xf numFmtId="0" fontId="16" fillId="0" borderId="16" xfId="16" applyFont="1" applyBorder="1" applyAlignment="1">
      <alignment horizontal="center"/>
    </xf>
    <xf numFmtId="0" fontId="16" fillId="0" borderId="14" xfId="16" applyFont="1" applyBorder="1" applyAlignment="1">
      <alignment horizontal="center"/>
    </xf>
    <xf numFmtId="0" fontId="17" fillId="0" borderId="10" xfId="16" applyFont="1" applyBorder="1" applyAlignment="1">
      <alignment horizontal="center"/>
    </xf>
    <xf numFmtId="169" fontId="30" fillId="6" borderId="23" xfId="0" applyNumberFormat="1" applyFont="1" applyFill="1" applyBorder="1" applyAlignment="1">
      <alignment horizontal="center"/>
    </xf>
    <xf numFmtId="0" fontId="19" fillId="0" borderId="4" xfId="16" applyFont="1" applyFill="1" applyBorder="1" applyAlignment="1">
      <alignment wrapText="1"/>
    </xf>
    <xf numFmtId="0" fontId="16" fillId="0" borderId="16" xfId="16" applyFont="1" applyBorder="1" applyAlignment="1">
      <alignment horizontal="center"/>
    </xf>
    <xf numFmtId="0" fontId="16" fillId="0" borderId="14" xfId="16" applyFont="1" applyBorder="1" applyAlignment="1">
      <alignment horizontal="center"/>
    </xf>
    <xf numFmtId="0" fontId="16" fillId="0" borderId="13" xfId="16" applyFont="1" applyBorder="1" applyAlignment="1">
      <alignment horizontal="center"/>
    </xf>
    <xf numFmtId="0" fontId="16" fillId="0" borderId="0" xfId="16" applyFont="1" applyAlignment="1">
      <alignment horizontal="center"/>
    </xf>
    <xf numFmtId="0" fontId="16" fillId="0" borderId="11" xfId="16" applyFont="1" applyBorder="1" applyAlignment="1">
      <alignment horizontal="center"/>
    </xf>
    <xf numFmtId="0" fontId="17" fillId="0" borderId="10" xfId="16" applyFont="1" applyBorder="1" applyAlignment="1">
      <alignment horizontal="center"/>
    </xf>
    <xf numFmtId="0" fontId="30" fillId="23" borderId="19" xfId="0" applyFont="1" applyFill="1" applyBorder="1" applyAlignment="1">
      <alignment horizontal="center" vertical="center"/>
    </xf>
    <xf numFmtId="0" fontId="31" fillId="6" borderId="22" xfId="0" applyFont="1" applyFill="1" applyBorder="1" applyAlignment="1">
      <alignment horizontal="left"/>
    </xf>
    <xf numFmtId="0" fontId="40" fillId="6" borderId="22" xfId="0" applyFont="1" applyFill="1" applyBorder="1" applyAlignment="1">
      <alignment horizontal="left"/>
    </xf>
    <xf numFmtId="0" fontId="16" fillId="0" borderId="16" xfId="16" applyFont="1" applyBorder="1" applyAlignment="1">
      <alignment horizontal="center"/>
    </xf>
    <xf numFmtId="0" fontId="16" fillId="0" borderId="14" xfId="16" applyFont="1" applyBorder="1" applyAlignment="1">
      <alignment horizontal="center"/>
    </xf>
    <xf numFmtId="0" fontId="16" fillId="0" borderId="13" xfId="16" applyFont="1" applyBorder="1" applyAlignment="1">
      <alignment horizontal="center"/>
    </xf>
    <xf numFmtId="0" fontId="16" fillId="0" borderId="0" xfId="16" applyFont="1" applyAlignment="1">
      <alignment horizontal="center"/>
    </xf>
    <xf numFmtId="0" fontId="16" fillId="0" borderId="11" xfId="16" applyFont="1" applyBorder="1" applyAlignment="1">
      <alignment horizontal="center"/>
    </xf>
    <xf numFmtId="0" fontId="17" fillId="0" borderId="10" xfId="16" applyFont="1" applyBorder="1" applyAlignment="1">
      <alignment horizontal="center"/>
    </xf>
    <xf numFmtId="0" fontId="18" fillId="0" borderId="38" xfId="16" applyFont="1" applyFill="1" applyBorder="1" applyAlignment="1">
      <alignment wrapText="1"/>
    </xf>
    <xf numFmtId="0" fontId="20" fillId="0" borderId="38" xfId="16" applyFont="1" applyFill="1" applyBorder="1" applyAlignment="1">
      <alignment wrapText="1"/>
    </xf>
    <xf numFmtId="0" fontId="24" fillId="0" borderId="6" xfId="16" applyFont="1" applyFill="1" applyBorder="1" applyAlignment="1">
      <alignment wrapText="1"/>
    </xf>
    <xf numFmtId="0" fontId="16" fillId="0" borderId="15" xfId="16" applyFont="1" applyFill="1" applyBorder="1" applyAlignment="1">
      <alignment wrapText="1"/>
    </xf>
    <xf numFmtId="0" fontId="18" fillId="0" borderId="15" xfId="16" applyFont="1" applyFill="1" applyBorder="1" applyAlignment="1">
      <alignment wrapText="1"/>
    </xf>
    <xf numFmtId="0" fontId="23" fillId="0" borderId="15" xfId="16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19" fillId="0" borderId="40" xfId="16" applyFont="1" applyFill="1" applyBorder="1" applyAlignment="1">
      <alignment wrapText="1"/>
    </xf>
    <xf numFmtId="0" fontId="18" fillId="0" borderId="15" xfId="16" applyFont="1" applyFill="1" applyBorder="1"/>
    <xf numFmtId="0" fontId="19" fillId="0" borderId="31" xfId="16" applyFont="1" applyFill="1" applyBorder="1" applyAlignment="1">
      <alignment wrapText="1"/>
    </xf>
    <xf numFmtId="0" fontId="24" fillId="0" borderId="8" xfId="0" applyFont="1" applyFill="1" applyBorder="1" applyAlignment="1">
      <alignment wrapText="1"/>
    </xf>
    <xf numFmtId="0" fontId="19" fillId="0" borderId="15" xfId="16" applyFont="1" applyFill="1" applyBorder="1" applyAlignment="1">
      <alignment wrapText="1"/>
    </xf>
    <xf numFmtId="0" fontId="20" fillId="0" borderId="4" xfId="16" applyFont="1" applyFill="1" applyBorder="1" applyAlignment="1">
      <alignment wrapText="1"/>
    </xf>
    <xf numFmtId="0" fontId="20" fillId="0" borderId="4" xfId="16" applyFont="1" applyFill="1" applyBorder="1"/>
    <xf numFmtId="0" fontId="16" fillId="0" borderId="4" xfId="16" applyFont="1" applyFill="1" applyBorder="1"/>
    <xf numFmtId="0" fontId="16" fillId="5" borderId="4" xfId="16" applyFont="1" applyFill="1" applyBorder="1" applyAlignment="1">
      <alignment wrapText="1"/>
    </xf>
    <xf numFmtId="0" fontId="24" fillId="0" borderId="15" xfId="16" applyFont="1" applyBorder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35" fillId="4" borderId="0" xfId="0" applyFont="1" applyFill="1"/>
    <xf numFmtId="0" fontId="29" fillId="4" borderId="21" xfId="0" applyFont="1" applyFill="1" applyBorder="1"/>
    <xf numFmtId="0" fontId="30" fillId="4" borderId="22" xfId="0" applyFont="1" applyFill="1" applyBorder="1" applyAlignment="1">
      <alignment horizontal="center"/>
    </xf>
    <xf numFmtId="1" fontId="30" fillId="4" borderId="22" xfId="0" applyNumberFormat="1" applyFont="1" applyFill="1" applyBorder="1" applyAlignment="1">
      <alignment horizontal="center"/>
    </xf>
    <xf numFmtId="0" fontId="30" fillId="4" borderId="22" xfId="0" applyFont="1" applyFill="1" applyBorder="1" applyAlignment="1">
      <alignment horizontal="left"/>
    </xf>
    <xf numFmtId="169" fontId="30" fillId="4" borderId="23" xfId="0" applyNumberFormat="1" applyFont="1" applyFill="1" applyBorder="1" applyAlignment="1">
      <alignment horizontal="center"/>
    </xf>
    <xf numFmtId="0" fontId="51" fillId="4" borderId="0" xfId="0" applyFont="1" applyFill="1" applyAlignment="1">
      <alignment vertical="center"/>
    </xf>
    <xf numFmtId="0" fontId="51" fillId="4" borderId="0" xfId="0" applyFont="1" applyFill="1"/>
    <xf numFmtId="0" fontId="28" fillId="4" borderId="0" xfId="0" applyFont="1" applyFill="1" applyAlignment="1">
      <alignment vertical="center"/>
    </xf>
    <xf numFmtId="169" fontId="30" fillId="13" borderId="23" xfId="0" applyNumberFormat="1" applyFont="1" applyFill="1" applyBorder="1" applyAlignment="1">
      <alignment horizontal="center"/>
    </xf>
    <xf numFmtId="0" fontId="29" fillId="13" borderId="22" xfId="0" applyFont="1" applyFill="1" applyBorder="1" applyAlignment="1">
      <alignment horizontal="left" vertical="top"/>
    </xf>
    <xf numFmtId="0" fontId="29" fillId="13" borderId="21" xfId="0" applyFont="1" applyFill="1" applyBorder="1"/>
    <xf numFmtId="0" fontId="30" fillId="13" borderId="22" xfId="0" applyFont="1" applyFill="1" applyBorder="1" applyAlignment="1">
      <alignment horizontal="center"/>
    </xf>
    <xf numFmtId="1" fontId="30" fillId="6" borderId="22" xfId="0" applyNumberFormat="1" applyFont="1" applyFill="1" applyBorder="1" applyAlignment="1">
      <alignment horizontal="center"/>
    </xf>
    <xf numFmtId="0" fontId="30" fillId="13" borderId="22" xfId="0" applyFont="1" applyFill="1" applyBorder="1" applyAlignment="1">
      <alignment horizontal="left"/>
    </xf>
    <xf numFmtId="169" fontId="40" fillId="13" borderId="23" xfId="0" applyNumberFormat="1" applyFont="1" applyFill="1" applyBorder="1" applyAlignment="1">
      <alignment horizontal="center"/>
    </xf>
    <xf numFmtId="0" fontId="33" fillId="6" borderId="22" xfId="0" applyFont="1" applyFill="1" applyBorder="1" applyAlignment="1">
      <alignment horizontal="left" vertical="top"/>
    </xf>
    <xf numFmtId="0" fontId="30" fillId="6" borderId="22" xfId="0" applyFont="1" applyFill="1" applyBorder="1" applyAlignment="1">
      <alignment horizontal="center"/>
    </xf>
    <xf numFmtId="0" fontId="30" fillId="6" borderId="22" xfId="0" applyFont="1" applyFill="1" applyBorder="1" applyAlignment="1">
      <alignment horizontal="left"/>
    </xf>
    <xf numFmtId="0" fontId="20" fillId="0" borderId="5" xfId="16" applyFont="1" applyBorder="1" applyAlignment="1">
      <alignment wrapText="1"/>
    </xf>
    <xf numFmtId="0" fontId="20" fillId="4" borderId="5" xfId="16" applyFont="1" applyFill="1" applyBorder="1"/>
    <xf numFmtId="0" fontId="16" fillId="9" borderId="12" xfId="16" applyFont="1" applyFill="1" applyBorder="1" applyAlignment="1">
      <alignment wrapText="1"/>
    </xf>
    <xf numFmtId="0" fontId="20" fillId="0" borderId="42" xfId="16" applyFont="1" applyBorder="1" applyAlignment="1">
      <alignment wrapText="1"/>
    </xf>
    <xf numFmtId="0" fontId="24" fillId="0" borderId="14" xfId="16" applyFont="1" applyBorder="1" applyAlignment="1">
      <alignment wrapText="1"/>
    </xf>
    <xf numFmtId="0" fontId="16" fillId="0" borderId="43" xfId="16" applyFont="1" applyBorder="1" applyAlignment="1">
      <alignment horizontal="center" vertical="center"/>
    </xf>
    <xf numFmtId="0" fontId="16" fillId="9" borderId="44" xfId="16" applyFont="1" applyFill="1" applyBorder="1" applyAlignment="1">
      <alignment wrapText="1"/>
    </xf>
    <xf numFmtId="0" fontId="18" fillId="0" borderId="44" xfId="16" applyFont="1" applyBorder="1" applyAlignment="1">
      <alignment wrapText="1"/>
    </xf>
    <xf numFmtId="0" fontId="16" fillId="0" borderId="44" xfId="16" applyFont="1" applyBorder="1" applyAlignment="1">
      <alignment horizontal="center" vertical="center"/>
    </xf>
    <xf numFmtId="0" fontId="19" fillId="12" borderId="44" xfId="16" applyFont="1" applyFill="1" applyBorder="1" applyAlignment="1">
      <alignment wrapText="1"/>
    </xf>
    <xf numFmtId="0" fontId="20" fillId="0" borderId="45" xfId="16" applyFont="1" applyBorder="1" applyAlignment="1">
      <alignment wrapText="1"/>
    </xf>
    <xf numFmtId="0" fontId="16" fillId="0" borderId="46" xfId="16" applyFont="1" applyBorder="1" applyAlignment="1">
      <alignment horizontal="center" vertical="center"/>
    </xf>
    <xf numFmtId="0" fontId="16" fillId="9" borderId="47" xfId="16" applyFont="1" applyFill="1" applyBorder="1" applyAlignment="1">
      <alignment wrapText="1"/>
    </xf>
    <xf numFmtId="0" fontId="18" fillId="0" borderId="48" xfId="0" applyFont="1" applyBorder="1" applyAlignment="1">
      <alignment wrapText="1"/>
    </xf>
    <xf numFmtId="0" fontId="16" fillId="0" borderId="48" xfId="16" applyFont="1" applyBorder="1" applyAlignment="1">
      <alignment horizontal="center" vertical="center"/>
    </xf>
    <xf numFmtId="0" fontId="16" fillId="12" borderId="48" xfId="16" applyFont="1" applyFill="1" applyBorder="1" applyAlignment="1">
      <alignment wrapText="1"/>
    </xf>
    <xf numFmtId="0" fontId="24" fillId="0" borderId="49" xfId="16" applyFont="1" applyBorder="1" applyAlignment="1">
      <alignment wrapText="1"/>
    </xf>
    <xf numFmtId="0" fontId="16" fillId="0" borderId="5" xfId="16" applyFont="1" applyBorder="1"/>
    <xf numFmtId="0" fontId="24" fillId="0" borderId="7" xfId="16" applyFont="1" applyBorder="1" applyAlignment="1">
      <alignment wrapText="1"/>
    </xf>
    <xf numFmtId="0" fontId="19" fillId="5" borderId="47" xfId="16" applyFont="1" applyFill="1" applyBorder="1" applyAlignment="1">
      <alignment wrapText="1"/>
    </xf>
    <xf numFmtId="0" fontId="24" fillId="0" borderId="48" xfId="0" applyFont="1" applyBorder="1" applyAlignment="1">
      <alignment wrapText="1"/>
    </xf>
    <xf numFmtId="0" fontId="32" fillId="6" borderId="22" xfId="0" applyFont="1" applyFill="1" applyBorder="1" applyAlignment="1">
      <alignment horizontal="left" vertical="top"/>
    </xf>
    <xf numFmtId="0" fontId="32" fillId="6" borderId="22" xfId="0" applyFont="1" applyFill="1" applyBorder="1" applyAlignment="1">
      <alignment horizontal="center"/>
    </xf>
    <xf numFmtId="0" fontId="32" fillId="6" borderId="22" xfId="0" applyFont="1" applyFill="1" applyBorder="1" applyAlignment="1">
      <alignment horizontal="left"/>
    </xf>
    <xf numFmtId="0" fontId="26" fillId="6" borderId="0" xfId="0" applyFont="1" applyFill="1"/>
    <xf numFmtId="0" fontId="52" fillId="4" borderId="0" xfId="0" applyFont="1" applyFill="1"/>
    <xf numFmtId="0" fontId="40" fillId="4" borderId="21" xfId="0" applyFont="1" applyFill="1" applyBorder="1"/>
    <xf numFmtId="0" fontId="40" fillId="4" borderId="22" xfId="0" applyFont="1" applyFill="1" applyBorder="1" applyAlignment="1">
      <alignment horizontal="center"/>
    </xf>
    <xf numFmtId="1" fontId="40" fillId="4" borderId="22" xfId="0" applyNumberFormat="1" applyFont="1" applyFill="1" applyBorder="1" applyAlignment="1">
      <alignment horizontal="center"/>
    </xf>
    <xf numFmtId="0" fontId="40" fillId="4" borderId="0" xfId="0" applyFont="1" applyFill="1"/>
    <xf numFmtId="169" fontId="30" fillId="0" borderId="23" xfId="0" applyNumberFormat="1" applyFont="1" applyFill="1" applyBorder="1" applyAlignment="1">
      <alignment horizontal="center"/>
    </xf>
    <xf numFmtId="0" fontId="19" fillId="5" borderId="44" xfId="16" applyFont="1" applyFill="1" applyBorder="1" applyAlignment="1">
      <alignment wrapText="1"/>
    </xf>
    <xf numFmtId="0" fontId="18" fillId="0" borderId="42" xfId="16" applyFont="1" applyBorder="1" applyAlignment="1">
      <alignment wrapText="1"/>
    </xf>
    <xf numFmtId="0" fontId="30" fillId="4" borderId="22" xfId="0" applyFont="1" applyFill="1" applyBorder="1" applyAlignment="1">
      <alignment horizontal="left" vertical="top"/>
    </xf>
    <xf numFmtId="0" fontId="29" fillId="4" borderId="22" xfId="0" applyFont="1" applyFill="1" applyBorder="1" applyAlignment="1">
      <alignment horizontal="left" vertical="top"/>
    </xf>
    <xf numFmtId="0" fontId="16" fillId="10" borderId="8" xfId="16" applyFont="1" applyFill="1" applyBorder="1" applyAlignment="1">
      <alignment wrapText="1"/>
    </xf>
    <xf numFmtId="0" fontId="19" fillId="10" borderId="15" xfId="16" applyFont="1" applyFill="1" applyBorder="1" applyAlignment="1">
      <alignment wrapText="1"/>
    </xf>
    <xf numFmtId="0" fontId="20" fillId="0" borderId="50" xfId="16" applyFont="1" applyBorder="1" applyAlignment="1">
      <alignment wrapText="1"/>
    </xf>
    <xf numFmtId="0" fontId="18" fillId="0" borderId="49" xfId="16" applyFont="1" applyBorder="1" applyAlignment="1">
      <alignment wrapText="1"/>
    </xf>
    <xf numFmtId="0" fontId="16" fillId="9" borderId="52" xfId="16" applyFont="1" applyFill="1" applyBorder="1" applyAlignment="1">
      <alignment wrapText="1"/>
    </xf>
    <xf numFmtId="0" fontId="18" fillId="0" borderId="52" xfId="16" applyFont="1" applyBorder="1" applyAlignment="1">
      <alignment wrapText="1"/>
    </xf>
    <xf numFmtId="0" fontId="16" fillId="0" borderId="52" xfId="16" applyFont="1" applyBorder="1" applyAlignment="1">
      <alignment horizontal="center" vertical="center"/>
    </xf>
    <xf numFmtId="0" fontId="19" fillId="10" borderId="52" xfId="16" applyFont="1" applyFill="1" applyBorder="1" applyAlignment="1">
      <alignment wrapText="1"/>
    </xf>
    <xf numFmtId="0" fontId="24" fillId="0" borderId="52" xfId="16" applyFont="1" applyBorder="1" applyAlignment="1">
      <alignment wrapText="1"/>
    </xf>
    <xf numFmtId="0" fontId="18" fillId="0" borderId="53" xfId="16" applyFont="1" applyBorder="1" applyAlignment="1">
      <alignment wrapText="1"/>
    </xf>
    <xf numFmtId="0" fontId="24" fillId="4" borderId="15" xfId="16" applyFont="1" applyFill="1" applyBorder="1" applyAlignment="1">
      <alignment wrapText="1"/>
    </xf>
    <xf numFmtId="0" fontId="42" fillId="0" borderId="22" xfId="0" applyFont="1" applyFill="1" applyBorder="1" applyAlignment="1">
      <alignment horizontal="left"/>
    </xf>
    <xf numFmtId="0" fontId="53" fillId="4" borderId="22" xfId="0" applyFont="1" applyFill="1" applyBorder="1" applyAlignment="1">
      <alignment horizontal="left" vertical="top"/>
    </xf>
    <xf numFmtId="0" fontId="32" fillId="4" borderId="0" xfId="0" applyFont="1" applyFill="1"/>
    <xf numFmtId="0" fontId="30" fillId="21" borderId="19" xfId="0" applyFont="1" applyFill="1" applyBorder="1" applyAlignment="1">
      <alignment horizontal="center" vertical="center"/>
    </xf>
    <xf numFmtId="0" fontId="27" fillId="15" borderId="22" xfId="0" applyFont="1" applyFill="1" applyBorder="1" applyAlignment="1">
      <alignment horizontal="left"/>
    </xf>
    <xf numFmtId="0" fontId="32" fillId="15" borderId="22" xfId="0" applyFont="1" applyFill="1" applyBorder="1" applyAlignment="1">
      <alignment horizontal="center"/>
    </xf>
    <xf numFmtId="1" fontId="32" fillId="15" borderId="22" xfId="0" applyNumberFormat="1" applyFont="1" applyFill="1" applyBorder="1" applyAlignment="1">
      <alignment horizontal="center"/>
    </xf>
    <xf numFmtId="0" fontId="32" fillId="15" borderId="22" xfId="0" applyFont="1" applyFill="1" applyBorder="1" applyAlignment="1">
      <alignment horizontal="left"/>
    </xf>
    <xf numFmtId="169" fontId="32" fillId="15" borderId="23" xfId="0" applyNumberFormat="1" applyFont="1" applyFill="1" applyBorder="1" applyAlignment="1">
      <alignment horizontal="center"/>
    </xf>
    <xf numFmtId="169" fontId="40" fillId="4" borderId="23" xfId="0" applyNumberFormat="1" applyFont="1" applyFill="1" applyBorder="1" applyAlignment="1">
      <alignment horizontal="center"/>
    </xf>
    <xf numFmtId="0" fontId="30" fillId="15" borderId="22" xfId="0" applyFont="1" applyFill="1" applyBorder="1" applyAlignment="1">
      <alignment horizontal="left" vertical="top"/>
    </xf>
    <xf numFmtId="0" fontId="54" fillId="24" borderId="3" xfId="0" applyFont="1" applyFill="1" applyBorder="1"/>
    <xf numFmtId="0" fontId="55" fillId="24" borderId="3" xfId="0" applyFont="1" applyFill="1" applyBorder="1"/>
    <xf numFmtId="169" fontId="32" fillId="17" borderId="23" xfId="0" applyNumberFormat="1" applyFont="1" applyFill="1" applyBorder="1" applyAlignment="1">
      <alignment horizontal="center"/>
    </xf>
    <xf numFmtId="0" fontId="29" fillId="0" borderId="0" xfId="0" applyFont="1" applyFill="1"/>
    <xf numFmtId="0" fontId="36" fillId="0" borderId="0" xfId="0" applyFont="1" applyFill="1"/>
    <xf numFmtId="0" fontId="29" fillId="0" borderId="21" xfId="0" applyFont="1" applyFill="1" applyBorder="1"/>
    <xf numFmtId="0" fontId="20" fillId="0" borderId="51" xfId="16" applyFont="1" applyBorder="1" applyAlignment="1">
      <alignment wrapText="1"/>
    </xf>
    <xf numFmtId="0" fontId="20" fillId="0" borderId="14" xfId="16" applyFont="1" applyBorder="1" applyAlignment="1">
      <alignment wrapText="1"/>
    </xf>
    <xf numFmtId="0" fontId="20" fillId="0" borderId="8" xfId="16" applyFont="1" applyBorder="1" applyAlignment="1">
      <alignment wrapText="1"/>
    </xf>
    <xf numFmtId="0" fontId="20" fillId="0" borderId="52" xfId="16" applyFont="1" applyBorder="1" applyAlignment="1">
      <alignment wrapText="1"/>
    </xf>
    <xf numFmtId="0" fontId="19" fillId="9" borderId="15" xfId="16" applyFont="1" applyFill="1" applyBorder="1" applyAlignment="1">
      <alignment wrapText="1"/>
    </xf>
    <xf numFmtId="0" fontId="20" fillId="0" borderId="6" xfId="16" applyFont="1" applyBorder="1" applyAlignment="1">
      <alignment wrapText="1"/>
    </xf>
    <xf numFmtId="169" fontId="35" fillId="17" borderId="23" xfId="0" applyNumberFormat="1" applyFont="1" applyFill="1" applyBorder="1" applyAlignment="1">
      <alignment horizontal="center"/>
    </xf>
    <xf numFmtId="0" fontId="16" fillId="0" borderId="16" xfId="16" applyFont="1" applyBorder="1" applyAlignment="1">
      <alignment horizontal="center"/>
    </xf>
    <xf numFmtId="0" fontId="16" fillId="0" borderId="14" xfId="16" applyFont="1" applyBorder="1" applyAlignment="1">
      <alignment horizontal="center"/>
    </xf>
    <xf numFmtId="0" fontId="16" fillId="0" borderId="13" xfId="16" applyFont="1" applyBorder="1" applyAlignment="1">
      <alignment horizontal="center"/>
    </xf>
    <xf numFmtId="0" fontId="16" fillId="0" borderId="0" xfId="16" applyFont="1" applyAlignment="1">
      <alignment horizontal="center"/>
    </xf>
    <xf numFmtId="0" fontId="16" fillId="0" borderId="11" xfId="16" applyFont="1" applyBorder="1" applyAlignment="1">
      <alignment horizontal="center"/>
    </xf>
    <xf numFmtId="0" fontId="17" fillId="0" borderId="10" xfId="16" applyFont="1" applyBorder="1" applyAlignment="1">
      <alignment horizontal="center"/>
    </xf>
    <xf numFmtId="0" fontId="30" fillId="14" borderId="0" xfId="0" applyFont="1" applyFill="1" applyBorder="1" applyAlignment="1">
      <alignment horizontal="center" vertical="center" wrapText="1"/>
    </xf>
    <xf numFmtId="0" fontId="56" fillId="4" borderId="22" xfId="0" applyFont="1" applyFill="1" applyBorder="1" applyAlignment="1">
      <alignment horizontal="left"/>
    </xf>
    <xf numFmtId="169" fontId="57" fillId="4" borderId="23" xfId="0" applyNumberFormat="1" applyFont="1" applyFill="1" applyBorder="1" applyAlignment="1">
      <alignment horizontal="center"/>
    </xf>
    <xf numFmtId="0" fontId="58" fillId="0" borderId="4" xfId="16" applyFont="1" applyFill="1" applyBorder="1" applyAlignment="1">
      <alignment wrapText="1"/>
    </xf>
    <xf numFmtId="168" fontId="16" fillId="13" borderId="4" xfId="16" applyNumberFormat="1" applyFont="1" applyFill="1" applyBorder="1" applyAlignment="1">
      <alignment vertical="center"/>
    </xf>
    <xf numFmtId="0" fontId="2" fillId="0" borderId="0" xfId="16" applyFont="1"/>
    <xf numFmtId="0" fontId="58" fillId="0" borderId="4" xfId="16" applyFont="1" applyFill="1" applyBorder="1"/>
    <xf numFmtId="0" fontId="59" fillId="0" borderId="4" xfId="16" applyFont="1" applyFill="1" applyBorder="1" applyAlignment="1">
      <alignment wrapText="1"/>
    </xf>
    <xf numFmtId="0" fontId="17" fillId="6" borderId="17" xfId="16" applyFont="1" applyFill="1" applyBorder="1" applyAlignment="1">
      <alignment horizontal="center"/>
    </xf>
    <xf numFmtId="0" fontId="16" fillId="0" borderId="13" xfId="16" applyFont="1" applyBorder="1" applyAlignment="1">
      <alignment horizontal="center"/>
    </xf>
    <xf numFmtId="0" fontId="16" fillId="0" borderId="0" xfId="16" applyFont="1" applyAlignment="1">
      <alignment horizontal="center"/>
    </xf>
    <xf numFmtId="0" fontId="16" fillId="0" borderId="11" xfId="16" applyFont="1" applyBorder="1" applyAlignment="1">
      <alignment horizontal="center"/>
    </xf>
    <xf numFmtId="0" fontId="17" fillId="0" borderId="10" xfId="16" applyFont="1" applyBorder="1" applyAlignment="1">
      <alignment horizontal="center"/>
    </xf>
    <xf numFmtId="0" fontId="16" fillId="0" borderId="16" xfId="16" applyFont="1" applyBorder="1" applyAlignment="1">
      <alignment horizontal="center"/>
    </xf>
    <xf numFmtId="0" fontId="16" fillId="0" borderId="14" xfId="16" applyFont="1" applyBorder="1" applyAlignment="1">
      <alignment horizontal="center"/>
    </xf>
    <xf numFmtId="169" fontId="32" fillId="24" borderId="23" xfId="0" applyNumberFormat="1" applyFont="1" applyFill="1" applyBorder="1" applyAlignment="1">
      <alignment horizontal="center"/>
    </xf>
    <xf numFmtId="0" fontId="1" fillId="0" borderId="0" xfId="16" applyFont="1"/>
    <xf numFmtId="0" fontId="27" fillId="4" borderId="54" xfId="0" applyFont="1" applyFill="1" applyBorder="1"/>
    <xf numFmtId="0" fontId="20" fillId="4" borderId="8" xfId="16" applyFont="1" applyFill="1" applyBorder="1" applyAlignment="1">
      <alignment wrapText="1"/>
    </xf>
    <xf numFmtId="0" fontId="19" fillId="10" borderId="8" xfId="16" applyFont="1" applyFill="1" applyBorder="1" applyAlignment="1">
      <alignment wrapText="1"/>
    </xf>
    <xf numFmtId="0" fontId="19" fillId="12" borderId="12" xfId="16" applyFont="1" applyFill="1" applyBorder="1" applyAlignment="1">
      <alignment wrapText="1"/>
    </xf>
    <xf numFmtId="0" fontId="18" fillId="0" borderId="12" xfId="16" applyFont="1" applyBorder="1"/>
    <xf numFmtId="0" fontId="20" fillId="4" borderId="12" xfId="16" applyFont="1" applyFill="1" applyBorder="1" applyAlignment="1">
      <alignment wrapText="1"/>
    </xf>
    <xf numFmtId="0" fontId="23" fillId="9" borderId="12" xfId="16" applyFont="1" applyFill="1" applyBorder="1" applyAlignment="1">
      <alignment wrapText="1"/>
    </xf>
    <xf numFmtId="0" fontId="24" fillId="0" borderId="8" xfId="16" applyFont="1" applyBorder="1" applyAlignment="1">
      <alignment wrapText="1"/>
    </xf>
    <xf numFmtId="0" fontId="60" fillId="0" borderId="0" xfId="0" applyFont="1" applyFill="1"/>
    <xf numFmtId="0" fontId="30" fillId="0" borderId="21" xfId="0" applyFont="1" applyFill="1" applyBorder="1"/>
    <xf numFmtId="0" fontId="30" fillId="0" borderId="22" xfId="0" applyFont="1" applyFill="1" applyBorder="1" applyAlignment="1">
      <alignment horizontal="center"/>
    </xf>
    <xf numFmtId="1" fontId="30" fillId="0" borderId="22" xfId="0" applyNumberFormat="1" applyFont="1" applyFill="1" applyBorder="1" applyAlignment="1">
      <alignment horizontal="center"/>
    </xf>
    <xf numFmtId="0" fontId="30" fillId="0" borderId="22" xfId="0" applyFont="1" applyFill="1" applyBorder="1" applyAlignment="1">
      <alignment horizontal="left"/>
    </xf>
    <xf numFmtId="0" fontId="30" fillId="0" borderId="0" xfId="0" applyFont="1" applyFill="1"/>
    <xf numFmtId="0" fontId="30" fillId="6" borderId="22" xfId="0" applyFont="1" applyFill="1" applyBorder="1" applyAlignment="1">
      <alignment horizontal="left" vertical="top"/>
    </xf>
    <xf numFmtId="0" fontId="61" fillId="9" borderId="15" xfId="16" applyFont="1" applyFill="1" applyBorder="1" applyAlignment="1">
      <alignment wrapText="1"/>
    </xf>
    <xf numFmtId="0" fontId="61" fillId="5" borderId="4" xfId="16" applyFont="1" applyFill="1" applyBorder="1" applyAlignment="1">
      <alignment wrapText="1"/>
    </xf>
    <xf numFmtId="0" fontId="19" fillId="9" borderId="3" xfId="16" applyFont="1" applyFill="1" applyBorder="1" applyAlignment="1">
      <alignment wrapText="1"/>
    </xf>
    <xf numFmtId="0" fontId="18" fillId="0" borderId="3" xfId="0" applyFont="1" applyBorder="1" applyAlignment="1">
      <alignment wrapText="1"/>
    </xf>
    <xf numFmtId="0" fontId="16" fillId="0" borderId="3" xfId="16" applyFont="1" applyBorder="1" applyAlignment="1">
      <alignment horizontal="center" vertical="center"/>
    </xf>
    <xf numFmtId="0" fontId="16" fillId="12" borderId="3" xfId="16" applyFont="1" applyFill="1" applyBorder="1" applyAlignment="1">
      <alignment wrapText="1"/>
    </xf>
    <xf numFmtId="0" fontId="20" fillId="0" borderId="3" xfId="16" applyFont="1" applyBorder="1" applyAlignment="1">
      <alignment wrapText="1"/>
    </xf>
    <xf numFmtId="0" fontId="19" fillId="5" borderId="55" xfId="16" applyFont="1" applyFill="1" applyBorder="1" applyAlignment="1">
      <alignment wrapText="1"/>
    </xf>
    <xf numFmtId="0" fontId="20" fillId="0" borderId="29" xfId="0" applyFont="1" applyBorder="1" applyAlignment="1">
      <alignment wrapText="1"/>
    </xf>
    <xf numFmtId="0" fontId="16" fillId="9" borderId="41" xfId="16" applyFont="1" applyFill="1" applyBorder="1" applyAlignment="1">
      <alignment wrapText="1"/>
    </xf>
    <xf numFmtId="0" fontId="20" fillId="0" borderId="29" xfId="16" applyFont="1" applyBorder="1" applyAlignment="1">
      <alignment wrapText="1"/>
    </xf>
    <xf numFmtId="0" fontId="16" fillId="9" borderId="29" xfId="16" applyFont="1" applyFill="1" applyBorder="1" applyAlignment="1">
      <alignment wrapText="1"/>
    </xf>
    <xf numFmtId="0" fontId="19" fillId="9" borderId="41" xfId="16" applyFont="1" applyFill="1" applyBorder="1" applyAlignment="1">
      <alignment wrapText="1"/>
    </xf>
    <xf numFmtId="0" fontId="19" fillId="9" borderId="55" xfId="16" applyFont="1" applyFill="1" applyBorder="1" applyAlignment="1">
      <alignment wrapText="1"/>
    </xf>
    <xf numFmtId="0" fontId="16" fillId="12" borderId="41" xfId="16" applyFont="1" applyFill="1" applyBorder="1" applyAlignment="1">
      <alignment wrapText="1"/>
    </xf>
    <xf numFmtId="0" fontId="18" fillId="0" borderId="41" xfId="0" applyFont="1" applyBorder="1" applyAlignment="1">
      <alignment wrapText="1"/>
    </xf>
    <xf numFmtId="0" fontId="16" fillId="0" borderId="16" xfId="16" applyFont="1" applyBorder="1" applyAlignment="1">
      <alignment horizontal="center"/>
    </xf>
    <xf numFmtId="0" fontId="16" fillId="0" borderId="14" xfId="16" applyFont="1" applyBorder="1" applyAlignment="1">
      <alignment horizontal="center"/>
    </xf>
    <xf numFmtId="0" fontId="16" fillId="0" borderId="13" xfId="16" applyFont="1" applyBorder="1" applyAlignment="1">
      <alignment horizontal="center"/>
    </xf>
    <xf numFmtId="0" fontId="16" fillId="0" borderId="0" xfId="16" applyFont="1" applyAlignment="1">
      <alignment horizontal="center"/>
    </xf>
    <xf numFmtId="0" fontId="16" fillId="0" borderId="11" xfId="16" applyFont="1" applyBorder="1" applyAlignment="1">
      <alignment horizontal="center"/>
    </xf>
    <xf numFmtId="0" fontId="17" fillId="0" borderId="10" xfId="16" applyFont="1" applyBorder="1" applyAlignment="1">
      <alignment horizontal="center"/>
    </xf>
    <xf numFmtId="0" fontId="61" fillId="0" borderId="4" xfId="16" applyFont="1" applyFill="1" applyBorder="1" applyAlignment="1">
      <alignment wrapText="1"/>
    </xf>
    <xf numFmtId="0" fontId="61" fillId="0" borderId="4" xfId="16" applyFont="1" applyBorder="1"/>
    <xf numFmtId="0" fontId="54" fillId="24" borderId="0" xfId="0" applyFont="1" applyFill="1" applyBorder="1"/>
    <xf numFmtId="0" fontId="33" fillId="18" borderId="19" xfId="0" applyFont="1" applyFill="1" applyBorder="1" applyAlignment="1">
      <alignment horizontal="left" vertical="center"/>
    </xf>
    <xf numFmtId="0" fontId="16" fillId="10" borderId="4" xfId="16" applyFont="1" applyFill="1" applyBorder="1" applyAlignment="1">
      <alignment vertical="center" wrapText="1"/>
    </xf>
    <xf numFmtId="0" fontId="19" fillId="10" borderId="4" xfId="16" applyFont="1" applyFill="1" applyBorder="1" applyAlignment="1">
      <alignment vertical="center" wrapText="1"/>
    </xf>
    <xf numFmtId="0" fontId="18" fillId="0" borderId="38" xfId="16" applyFont="1" applyBorder="1" applyAlignment="1">
      <alignment vertical="center" wrapText="1"/>
    </xf>
    <xf numFmtId="0" fontId="17" fillId="6" borderId="17" xfId="16" applyFont="1" applyFill="1" applyBorder="1" applyAlignment="1">
      <alignment horizontal="center"/>
    </xf>
    <xf numFmtId="0" fontId="17" fillId="0" borderId="9" xfId="16" applyFont="1" applyBorder="1" applyAlignment="1">
      <alignment horizontal="center"/>
    </xf>
    <xf numFmtId="0" fontId="17" fillId="0" borderId="7" xfId="16" applyFont="1" applyBorder="1" applyAlignment="1">
      <alignment horizontal="center"/>
    </xf>
    <xf numFmtId="0" fontId="21" fillId="6" borderId="17" xfId="0" applyFont="1" applyFill="1" applyBorder="1" applyAlignment="1">
      <alignment horizontal="center"/>
    </xf>
    <xf numFmtId="0" fontId="16" fillId="0" borderId="13" xfId="16" applyFont="1" applyBorder="1" applyAlignment="1">
      <alignment horizontal="center"/>
    </xf>
    <xf numFmtId="0" fontId="16" fillId="0" borderId="0" xfId="16" applyFont="1" applyAlignment="1">
      <alignment horizontal="center"/>
    </xf>
    <xf numFmtId="0" fontId="16" fillId="0" borderId="11" xfId="16" applyFont="1" applyBorder="1" applyAlignment="1">
      <alignment horizontal="center"/>
    </xf>
    <xf numFmtId="0" fontId="17" fillId="0" borderId="10" xfId="16" applyFont="1" applyBorder="1" applyAlignment="1">
      <alignment horizontal="center"/>
    </xf>
    <xf numFmtId="0" fontId="16" fillId="0" borderId="16" xfId="16" applyFont="1" applyBorder="1" applyAlignment="1">
      <alignment horizontal="center"/>
    </xf>
    <xf numFmtId="0" fontId="16" fillId="0" borderId="17" xfId="16" applyFont="1" applyBorder="1" applyAlignment="1">
      <alignment horizontal="center"/>
    </xf>
    <xf numFmtId="0" fontId="16" fillId="0" borderId="14" xfId="16" applyFont="1" applyBorder="1" applyAlignment="1">
      <alignment horizontal="center"/>
    </xf>
  </cellXfs>
  <cellStyles count="17">
    <cellStyle name="Body" xfId="1" xr:uid="{00000000-0005-0000-0000-000000000000}"/>
    <cellStyle name="Calc Currency (0)" xfId="2" xr:uid="{00000000-0005-0000-0000-000001000000}"/>
    <cellStyle name="Copied" xfId="3" xr:uid="{00000000-0005-0000-0000-000002000000}"/>
    <cellStyle name="Entered" xfId="4" xr:uid="{00000000-0005-0000-0000-000003000000}"/>
    <cellStyle name="Grey" xfId="5" xr:uid="{00000000-0005-0000-0000-000004000000}"/>
    <cellStyle name="Header1" xfId="6" xr:uid="{00000000-0005-0000-0000-000005000000}"/>
    <cellStyle name="Header2" xfId="7" xr:uid="{00000000-0005-0000-0000-000006000000}"/>
    <cellStyle name="Hyperlink" xfId="14" builtinId="8"/>
    <cellStyle name="Input [yellow]" xfId="8" xr:uid="{00000000-0005-0000-0000-000008000000}"/>
    <cellStyle name="Normal" xfId="0" builtinId="0"/>
    <cellStyle name="Normal - Style1" xfId="9" xr:uid="{00000000-0005-0000-0000-00000A000000}"/>
    <cellStyle name="Normal 2" xfId="15" xr:uid="{00000000-0005-0000-0000-00000B000000}"/>
    <cellStyle name="Normal 2 2" xfId="16" xr:uid="{AAB1E7CB-FD6C-418A-B858-7B1A545FDC7C}"/>
    <cellStyle name="Percent [2]" xfId="10" xr:uid="{00000000-0005-0000-0000-00000C000000}"/>
    <cellStyle name="RevList" xfId="11" xr:uid="{00000000-0005-0000-0000-00000D000000}"/>
    <cellStyle name="Standard_22.–26.9." xfId="12" xr:uid="{00000000-0005-0000-0000-00000E000000}"/>
    <cellStyle name="Subtotal" xfId="13" xr:uid="{00000000-0005-0000-0000-00000F000000}"/>
  </cellStyles>
  <dxfs count="6779"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rgb="FF92D050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rgb="FF92D050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66"/>
      <color rgb="FFAE78D6"/>
      <color rgb="FF9933FF"/>
      <color rgb="FF66FF99"/>
      <color rgb="FFC2E49C"/>
      <color rgb="FF9AF0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252845</xdr:colOff>
      <xdr:row>82</xdr:row>
      <xdr:rowOff>259771</xdr:rowOff>
    </xdr:from>
    <xdr:to>
      <xdr:col>0</xdr:col>
      <xdr:colOff>572885</xdr:colOff>
      <xdr:row>86</xdr:row>
      <xdr:rowOff>75565</xdr:rowOff>
    </xdr:to>
    <xdr:pic>
      <xdr:nvPicPr>
        <xdr:cNvPr id="2" name="Graphic 1" descr="Shirt">
          <a:extLst>
            <a:ext uri="{FF2B5EF4-FFF2-40B4-BE49-F238E27FC236}">
              <a16:creationId xmlns:a16="http://schemas.microsoft.com/office/drawing/2014/main" id="{1992498B-2B76-4DA6-BC95-62873D366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52845" y="2505075"/>
          <a:ext cx="320040" cy="3327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dlerk1\Desktop\STC%20ATK\Working%20tool%20combined%20proposal%205.30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 &gt;&gt;"/>
      <sheetName val="Table of Contents"/>
      <sheetName val="Overview for Use"/>
      <sheetName val="Instructions to Expand"/>
      <sheetName val="CNY Instructions"/>
      <sheetName val="Calendar Inputs &gt;&gt;"/>
      <sheetName val="Calendar - Detailed"/>
      <sheetName val="Calendar - Visual"/>
      <sheetName val="Sheet1"/>
      <sheetName val="Calendar Summary &gt;&gt;"/>
      <sheetName val="Timing Comparison"/>
      <sheetName val="Weeks to DC"/>
      <sheetName val="Anchor Dates"/>
      <sheetName val="Holiday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F6" t="str">
            <v>BTS 2019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A.T. Kearney EXCEL">
      <a:dk1>
        <a:srgbClr val="000000"/>
      </a:dk1>
      <a:lt1>
        <a:srgbClr val="FFFFFF"/>
      </a:lt1>
      <a:dk2>
        <a:srgbClr val="778242"/>
      </a:dk2>
      <a:lt2>
        <a:srgbClr val="9B1717"/>
      </a:lt2>
      <a:accent1>
        <a:srgbClr val="9B1717"/>
      </a:accent1>
      <a:accent2>
        <a:srgbClr val="778242"/>
      </a:accent2>
      <a:accent3>
        <a:srgbClr val="364086"/>
      </a:accent3>
      <a:accent4>
        <a:srgbClr val="858274"/>
      </a:accent4>
      <a:accent5>
        <a:srgbClr val="FCA248"/>
      </a:accent5>
      <a:accent6>
        <a:srgbClr val="ADABA1"/>
      </a:accent6>
      <a:hlink>
        <a:srgbClr val="364086"/>
      </a:hlink>
      <a:folHlink>
        <a:srgbClr val="A3AADA"/>
      </a:folHlink>
    </a:clrScheme>
    <a:fontScheme name="A.T. Kearney FON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6951F-C294-4A83-A7C5-72B9AF061BC4}">
  <sheetPr codeName="Sheet1">
    <tabColor theme="6" tint="0.59999389629810485"/>
    <pageSetUpPr fitToPage="1"/>
  </sheetPr>
  <dimension ref="A1:A31"/>
  <sheetViews>
    <sheetView workbookViewId="0">
      <selection activeCell="A10" sqref="A10"/>
    </sheetView>
  </sheetViews>
  <sheetFormatPr defaultRowHeight="12.75"/>
  <sheetData>
    <row r="1" spans="1:1">
      <c r="A1" s="156" t="s">
        <v>276</v>
      </c>
    </row>
    <row r="3" spans="1:1">
      <c r="A3" t="s">
        <v>277</v>
      </c>
    </row>
    <row r="5" spans="1:1">
      <c r="A5" t="s">
        <v>278</v>
      </c>
    </row>
    <row r="6" spans="1:1">
      <c r="A6" t="s">
        <v>292</v>
      </c>
    </row>
    <row r="7" spans="1:1">
      <c r="A7" t="s">
        <v>279</v>
      </c>
    </row>
    <row r="9" spans="1:1">
      <c r="A9" t="s">
        <v>280</v>
      </c>
    </row>
    <row r="12" spans="1:1">
      <c r="A12" t="s">
        <v>281</v>
      </c>
    </row>
    <row r="13" spans="1:1">
      <c r="A13" t="s">
        <v>282</v>
      </c>
    </row>
    <row r="14" spans="1:1">
      <c r="A14" t="s">
        <v>293</v>
      </c>
    </row>
    <row r="17" spans="1:1">
      <c r="A17" t="s">
        <v>283</v>
      </c>
    </row>
    <row r="19" spans="1:1">
      <c r="A19" t="s">
        <v>284</v>
      </c>
    </row>
    <row r="21" spans="1:1">
      <c r="A21" t="s">
        <v>285</v>
      </c>
    </row>
    <row r="23" spans="1:1">
      <c r="A23" t="s">
        <v>286</v>
      </c>
    </row>
    <row r="25" spans="1:1">
      <c r="A25" t="s">
        <v>287</v>
      </c>
    </row>
    <row r="27" spans="1:1">
      <c r="A27" t="s">
        <v>288</v>
      </c>
    </row>
    <row r="29" spans="1:1">
      <c r="A29" t="s">
        <v>289</v>
      </c>
    </row>
    <row r="30" spans="1:1">
      <c r="A30" t="s">
        <v>290</v>
      </c>
    </row>
    <row r="31" spans="1:1">
      <c r="A31" t="s">
        <v>291</v>
      </c>
    </row>
  </sheetData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98AF4-3711-4D4B-87CA-71E820AFCC18}">
  <sheetPr codeName="Sheet2">
    <tabColor theme="6" tint="0.59999389629810485"/>
    <pageSetUpPr autoPageBreaks="0" fitToPage="1"/>
  </sheetPr>
  <dimension ref="A1:CG278"/>
  <sheetViews>
    <sheetView showGridLines="0" view="pageBreakPreview" topLeftCell="A197" zoomScale="62" zoomScaleNormal="75" zoomScaleSheetLayoutView="62" workbookViewId="0">
      <pane xSplit="3" topLeftCell="BS1" activePane="topRight" state="frozen"/>
      <selection activeCell="AD124" sqref="AD124"/>
      <selection pane="topRight" activeCell="BW207" sqref="BW207"/>
    </sheetView>
  </sheetViews>
  <sheetFormatPr defaultColWidth="9.140625" defaultRowHeight="14.25"/>
  <cols>
    <col min="1" max="1" width="9.140625" style="2"/>
    <col min="2" max="2" width="10.85546875" style="2" customWidth="1"/>
    <col min="3" max="3" width="15.85546875" style="2" customWidth="1"/>
    <col min="4" max="4" width="20.85546875" style="2" hidden="1" customWidth="1"/>
    <col min="5" max="5" width="17" style="2" hidden="1" customWidth="1"/>
    <col min="6" max="6" width="75.28515625" style="2" hidden="1" customWidth="1"/>
    <col min="7" max="7" width="66.85546875" style="2" hidden="1" customWidth="1"/>
    <col min="8" max="8" width="17" style="2" hidden="1" customWidth="1"/>
    <col min="9" max="9" width="75.28515625" style="2" hidden="1" customWidth="1"/>
    <col min="10" max="10" width="66.85546875" style="2" hidden="1" customWidth="1"/>
    <col min="11" max="11" width="17" style="2" hidden="1" customWidth="1"/>
    <col min="12" max="12" width="75.28515625" style="2" hidden="1" customWidth="1"/>
    <col min="13" max="13" width="66.85546875" style="2" hidden="1" customWidth="1"/>
    <col min="14" max="14" width="17" style="2" hidden="1" customWidth="1"/>
    <col min="15" max="15" width="75.28515625" style="2" hidden="1" customWidth="1"/>
    <col min="16" max="16" width="66.85546875" style="2" hidden="1" customWidth="1"/>
    <col min="17" max="17" width="17" style="2" hidden="1" customWidth="1"/>
    <col min="18" max="18" width="75.28515625" style="2" hidden="1" customWidth="1"/>
    <col min="19" max="19" width="66.85546875" style="2" hidden="1" customWidth="1"/>
    <col min="20" max="20" width="17" style="2" hidden="1" customWidth="1"/>
    <col min="21" max="21" width="75.28515625" style="2" hidden="1" customWidth="1"/>
    <col min="22" max="22" width="66.85546875" style="2" hidden="1" customWidth="1"/>
    <col min="23" max="23" width="17" style="2" hidden="1" customWidth="1"/>
    <col min="24" max="25" width="66.85546875" style="2" hidden="1" customWidth="1"/>
    <col min="26" max="26" width="17" style="2" hidden="1" customWidth="1"/>
    <col min="27" max="28" width="66.85546875" style="2" hidden="1" customWidth="1"/>
    <col min="29" max="29" width="17" style="2" hidden="1" customWidth="1"/>
    <col min="30" max="31" width="66.85546875" style="2" hidden="1" customWidth="1"/>
    <col min="32" max="32" width="17" style="2" hidden="1" customWidth="1"/>
    <col min="33" max="34" width="66.85546875" style="2" hidden="1" customWidth="1"/>
    <col min="35" max="35" width="17" style="2" hidden="1" customWidth="1"/>
    <col min="36" max="36" width="66.85546875" style="2" hidden="1" customWidth="1"/>
    <col min="37" max="37" width="70.28515625" style="2" hidden="1" customWidth="1"/>
    <col min="38" max="38" width="17.28515625" style="2" hidden="1" customWidth="1"/>
    <col min="39" max="40" width="70.28515625" style="2" hidden="1" customWidth="1"/>
    <col min="41" max="41" width="17" style="2" hidden="1" customWidth="1"/>
    <col min="42" max="42" width="66.85546875" style="2" hidden="1" customWidth="1"/>
    <col min="43" max="43" width="70.28515625" style="2" hidden="1" customWidth="1"/>
    <col min="44" max="44" width="17" style="2" hidden="1" customWidth="1"/>
    <col min="45" max="45" width="66.85546875" style="2" hidden="1" customWidth="1"/>
    <col min="46" max="46" width="70.28515625" style="2" hidden="1" customWidth="1"/>
    <col min="47" max="47" width="17" style="2" hidden="1" customWidth="1"/>
    <col min="48" max="48" width="66.85546875" style="2" hidden="1" customWidth="1"/>
    <col min="49" max="49" width="70.28515625" style="2" hidden="1" customWidth="1"/>
    <col min="50" max="50" width="17" style="2" hidden="1" customWidth="1"/>
    <col min="51" max="51" width="66.85546875" style="2" hidden="1" customWidth="1"/>
    <col min="52" max="52" width="70.28515625" style="2" hidden="1" customWidth="1"/>
    <col min="53" max="53" width="17" style="2" hidden="1" customWidth="1"/>
    <col min="54" max="54" width="66.85546875" style="2" hidden="1" customWidth="1"/>
    <col min="55" max="55" width="73.5703125" style="2" hidden="1" customWidth="1"/>
    <col min="56" max="56" width="17" style="2" hidden="1" customWidth="1"/>
    <col min="57" max="57" width="66.85546875" style="2" hidden="1" customWidth="1"/>
    <col min="58" max="58" width="73.5703125" style="2" hidden="1" customWidth="1"/>
    <col min="59" max="59" width="17" style="2" hidden="1" customWidth="1"/>
    <col min="60" max="60" width="66.85546875" style="2" hidden="1" customWidth="1"/>
    <col min="61" max="61" width="73.5703125" style="2" hidden="1" customWidth="1"/>
    <col min="62" max="62" width="17" style="2" customWidth="1"/>
    <col min="63" max="63" width="66.85546875" style="2" customWidth="1"/>
    <col min="64" max="64" width="73.5703125" style="2" customWidth="1"/>
    <col min="65" max="65" width="17" style="2" customWidth="1"/>
    <col min="66" max="66" width="66.85546875" style="2" customWidth="1"/>
    <col min="67" max="67" width="73.5703125" style="2" customWidth="1"/>
    <col min="68" max="68" width="17" style="2" customWidth="1"/>
    <col min="69" max="69" width="66.85546875" style="2" customWidth="1"/>
    <col min="70" max="70" width="73.5703125" style="2" customWidth="1"/>
    <col min="71" max="71" width="17" style="2" customWidth="1"/>
    <col min="72" max="72" width="66.85546875" style="2" customWidth="1"/>
    <col min="73" max="73" width="73.5703125" style="2" customWidth="1"/>
    <col min="74" max="74" width="17" style="2" customWidth="1"/>
    <col min="75" max="75" width="66.85546875" style="2" customWidth="1"/>
    <col min="76" max="76" width="73.5703125" style="2" customWidth="1"/>
    <col min="77" max="77" width="17" style="2" customWidth="1"/>
    <col min="78" max="78" width="66.85546875" style="2" customWidth="1"/>
    <col min="79" max="79" width="73.5703125" style="2" customWidth="1"/>
    <col min="80" max="80" width="17" style="2" customWidth="1"/>
    <col min="81" max="81" width="66.85546875" style="2" customWidth="1"/>
    <col min="82" max="82" width="73.5703125" style="2" customWidth="1"/>
    <col min="83" max="83" width="17" style="2" customWidth="1"/>
    <col min="84" max="84" width="66.85546875" style="2" customWidth="1"/>
    <col min="85" max="85" width="73.5703125" style="2" customWidth="1"/>
    <col min="86" max="16384" width="9.140625" style="2"/>
  </cols>
  <sheetData>
    <row r="1" spans="2:85" ht="15">
      <c r="B1" s="1" t="s">
        <v>1</v>
      </c>
    </row>
    <row r="2" spans="2:85" ht="20.25">
      <c r="B2" s="3" t="s">
        <v>2</v>
      </c>
      <c r="C2" s="4"/>
      <c r="D2" s="12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172"/>
      <c r="AB2" s="5"/>
      <c r="AC2" s="5"/>
      <c r="AD2" s="172" t="s">
        <v>454</v>
      </c>
      <c r="AE2" s="5"/>
      <c r="AF2" s="5"/>
      <c r="AG2" s="172"/>
      <c r="AH2" s="5"/>
      <c r="AI2" s="5"/>
      <c r="AJ2" s="5" t="s">
        <v>455</v>
      </c>
      <c r="AK2" s="5"/>
      <c r="AL2" s="5"/>
      <c r="AM2" s="5"/>
      <c r="AN2" s="5"/>
      <c r="AO2" s="5"/>
      <c r="AP2" s="172"/>
      <c r="AQ2" s="5"/>
      <c r="AR2" s="5"/>
      <c r="AS2" s="172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2:85" ht="20.25">
      <c r="B3" s="6"/>
      <c r="C3" s="7" t="s">
        <v>3</v>
      </c>
      <c r="D3" s="124"/>
      <c r="E3" s="5"/>
      <c r="F3" s="5"/>
      <c r="G3" s="5"/>
      <c r="H3" s="5"/>
      <c r="I3" s="5"/>
      <c r="J3" s="5"/>
      <c r="K3" s="5"/>
      <c r="L3" s="56" t="s">
        <v>101</v>
      </c>
      <c r="M3" s="5"/>
      <c r="N3" s="5"/>
      <c r="O3" s="56" t="s">
        <v>112</v>
      </c>
      <c r="P3" s="5"/>
      <c r="Q3" s="5"/>
      <c r="R3" s="56" t="s">
        <v>102</v>
      </c>
      <c r="S3" s="5"/>
      <c r="T3" s="5"/>
      <c r="U3" s="172" t="s">
        <v>348</v>
      </c>
      <c r="V3" s="5"/>
      <c r="W3" s="5"/>
      <c r="X3" s="172" t="s">
        <v>432</v>
      </c>
      <c r="Y3" s="5"/>
      <c r="Z3" s="5"/>
      <c r="AA3" s="172"/>
      <c r="AB3" s="5"/>
      <c r="AC3" s="5"/>
      <c r="AD3" s="172" t="s">
        <v>469</v>
      </c>
      <c r="AE3" s="5"/>
      <c r="AF3" s="5"/>
      <c r="AG3" s="172"/>
      <c r="AH3" s="5"/>
      <c r="AI3" s="5"/>
      <c r="AJ3" s="172" t="s">
        <v>343</v>
      </c>
      <c r="AK3" s="5"/>
      <c r="AL3" s="5"/>
      <c r="AM3" s="172" t="s">
        <v>430</v>
      </c>
      <c r="AN3" s="5"/>
      <c r="AO3" s="5"/>
      <c r="AP3" s="172"/>
      <c r="AQ3" s="5"/>
      <c r="AR3" s="5"/>
      <c r="AS3" s="172"/>
      <c r="AT3" s="5"/>
      <c r="AU3" s="5"/>
      <c r="AV3" s="172"/>
      <c r="AW3" s="5"/>
      <c r="AX3" s="5"/>
      <c r="AY3" s="172"/>
      <c r="AZ3" s="5"/>
      <c r="BA3" s="5"/>
      <c r="BB3" s="172"/>
      <c r="BC3" s="5"/>
      <c r="BD3" s="5"/>
      <c r="BE3" s="172"/>
      <c r="BF3" s="5"/>
      <c r="BG3" s="5"/>
      <c r="BH3" s="172"/>
      <c r="BI3" s="5"/>
      <c r="BJ3" s="5"/>
      <c r="BK3" s="172"/>
      <c r="BL3" s="5"/>
      <c r="BM3" s="5"/>
      <c r="BN3" s="172"/>
      <c r="BO3" s="5"/>
      <c r="BP3" s="5"/>
      <c r="BQ3" s="172"/>
      <c r="BR3" s="5"/>
      <c r="BS3" s="5"/>
      <c r="BT3" s="172"/>
      <c r="BU3" s="5"/>
      <c r="BV3" s="5"/>
      <c r="BW3" s="172"/>
      <c r="BX3" s="5"/>
      <c r="BY3" s="5"/>
      <c r="BZ3" s="172"/>
      <c r="CA3" s="5"/>
      <c r="CB3" s="5"/>
      <c r="CC3" s="172"/>
      <c r="CD3" s="5"/>
      <c r="CE3" s="5"/>
      <c r="CF3" s="172"/>
      <c r="CG3" s="5"/>
    </row>
    <row r="4" spans="2:85" ht="20.25">
      <c r="B4" s="5"/>
      <c r="C4" s="5"/>
      <c r="D4" s="5"/>
      <c r="E4" s="520" t="s">
        <v>55</v>
      </c>
      <c r="F4" s="523"/>
      <c r="G4" s="523"/>
      <c r="H4" s="520" t="s">
        <v>56</v>
      </c>
      <c r="I4" s="523"/>
      <c r="J4" s="523"/>
      <c r="K4" s="520" t="s">
        <v>56</v>
      </c>
      <c r="L4" s="523"/>
      <c r="M4" s="523"/>
      <c r="N4" s="520"/>
      <c r="O4" s="523"/>
      <c r="P4" s="523"/>
      <c r="Q4" s="520"/>
      <c r="R4" s="523"/>
      <c r="S4" s="523"/>
      <c r="T4" s="520"/>
      <c r="U4" s="523"/>
      <c r="V4" s="523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180"/>
      <c r="AM4" s="180"/>
      <c r="AN4" s="18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D4" s="520"/>
      <c r="BE4" s="520"/>
      <c r="BF4" s="520"/>
      <c r="BG4" s="520"/>
      <c r="BH4" s="520"/>
      <c r="BI4" s="520"/>
      <c r="BJ4" s="520"/>
      <c r="BK4" s="520"/>
      <c r="BL4" s="520"/>
      <c r="BM4" s="520"/>
      <c r="BN4" s="520"/>
      <c r="BO4" s="520"/>
      <c r="BP4" s="520"/>
      <c r="BQ4" s="520"/>
      <c r="BR4" s="520"/>
      <c r="BS4" s="520"/>
      <c r="BT4" s="520"/>
      <c r="BU4" s="520"/>
      <c r="BV4" s="520"/>
      <c r="BW4" s="520"/>
      <c r="BX4" s="520"/>
      <c r="BY4" s="520"/>
      <c r="BZ4" s="520"/>
      <c r="CA4" s="520"/>
      <c r="CB4" s="520"/>
      <c r="CC4" s="520"/>
      <c r="CD4" s="520"/>
      <c r="CE4" s="520"/>
      <c r="CF4" s="520"/>
      <c r="CG4" s="520"/>
    </row>
    <row r="5" spans="2:85" ht="20.25">
      <c r="B5" s="10" t="s">
        <v>4</v>
      </c>
      <c r="C5" s="11"/>
      <c r="D5" s="125"/>
      <c r="E5" s="521" t="s">
        <v>5</v>
      </c>
      <c r="F5" s="527"/>
      <c r="G5" s="522"/>
      <c r="H5" s="47"/>
      <c r="I5" s="527" t="s">
        <v>6</v>
      </c>
      <c r="J5" s="527"/>
      <c r="K5" s="181"/>
      <c r="L5" s="521" t="s">
        <v>49</v>
      </c>
      <c r="M5" s="522"/>
      <c r="N5" s="181"/>
      <c r="O5" s="521" t="s">
        <v>0</v>
      </c>
      <c r="P5" s="522"/>
      <c r="Q5" s="181"/>
      <c r="R5" s="521" t="s">
        <v>51</v>
      </c>
      <c r="S5" s="522"/>
      <c r="T5" s="181"/>
      <c r="U5" s="521" t="s">
        <v>52</v>
      </c>
      <c r="V5" s="522"/>
      <c r="W5" s="181"/>
      <c r="X5" s="521" t="s">
        <v>103</v>
      </c>
      <c r="Y5" s="522"/>
      <c r="Z5" s="181"/>
      <c r="AA5" s="521" t="s">
        <v>248</v>
      </c>
      <c r="AB5" s="522"/>
      <c r="AC5" s="271"/>
      <c r="AD5" s="521" t="s">
        <v>300</v>
      </c>
      <c r="AE5" s="522"/>
      <c r="AF5" s="302"/>
      <c r="AG5" s="521" t="s">
        <v>300</v>
      </c>
      <c r="AH5" s="522"/>
      <c r="AI5" s="181"/>
      <c r="AJ5" s="521" t="s">
        <v>186</v>
      </c>
      <c r="AK5" s="522"/>
      <c r="AL5" s="181"/>
      <c r="AM5" s="181" t="s">
        <v>328</v>
      </c>
      <c r="AN5" s="181"/>
      <c r="AO5" s="271"/>
      <c r="AP5" s="521" t="s">
        <v>186</v>
      </c>
      <c r="AQ5" s="522"/>
      <c r="AR5" s="271"/>
      <c r="AS5" s="521" t="s">
        <v>757</v>
      </c>
      <c r="AT5" s="522"/>
      <c r="AU5" s="181"/>
      <c r="AV5" s="521" t="s">
        <v>310</v>
      </c>
      <c r="AW5" s="522"/>
      <c r="AX5" s="344"/>
      <c r="AY5" s="521" t="s">
        <v>748</v>
      </c>
      <c r="AZ5" s="522"/>
      <c r="BA5" s="181"/>
      <c r="BB5" s="521" t="s">
        <v>312</v>
      </c>
      <c r="BC5" s="522"/>
      <c r="BD5" s="344"/>
      <c r="BE5" s="521" t="s">
        <v>826</v>
      </c>
      <c r="BF5" s="522"/>
      <c r="BG5" s="327"/>
      <c r="BH5" s="521" t="s">
        <v>806</v>
      </c>
      <c r="BI5" s="522"/>
      <c r="BJ5" s="335"/>
      <c r="BK5" s="521" t="s">
        <v>837</v>
      </c>
      <c r="BL5" s="522"/>
      <c r="BM5" s="335"/>
      <c r="BN5" s="521" t="s">
        <v>856</v>
      </c>
      <c r="BO5" s="522"/>
      <c r="BP5" s="335"/>
      <c r="BQ5" s="521" t="s">
        <v>886</v>
      </c>
      <c r="BR5" s="522"/>
      <c r="BS5" s="335"/>
      <c r="BT5" s="521" t="s">
        <v>746</v>
      </c>
      <c r="BU5" s="522"/>
      <c r="BV5" s="335"/>
      <c r="BW5" s="521" t="s">
        <v>747</v>
      </c>
      <c r="BX5" s="522"/>
      <c r="BY5" s="458"/>
      <c r="BZ5" s="521" t="s">
        <v>1052</v>
      </c>
      <c r="CA5" s="522"/>
      <c r="CB5" s="458"/>
      <c r="CC5" s="521" t="s">
        <v>1055</v>
      </c>
      <c r="CD5" s="522"/>
      <c r="CE5" s="458"/>
      <c r="CF5" s="521" t="s">
        <v>1069</v>
      </c>
      <c r="CG5" s="522"/>
    </row>
    <row r="6" spans="2:85" ht="20.25">
      <c r="B6" s="10" t="s">
        <v>7</v>
      </c>
      <c r="C6" s="11"/>
      <c r="D6" s="56"/>
      <c r="E6" s="524" t="s">
        <v>8</v>
      </c>
      <c r="F6" s="525"/>
      <c r="G6" s="526"/>
      <c r="H6" s="49"/>
      <c r="I6" s="185"/>
      <c r="J6" s="185"/>
      <c r="K6" s="185"/>
      <c r="L6" s="184"/>
      <c r="M6" s="186"/>
      <c r="N6" s="185"/>
      <c r="O6" s="184"/>
      <c r="P6" s="186"/>
      <c r="Q6" s="185"/>
      <c r="R6" s="184"/>
      <c r="S6" s="186"/>
      <c r="T6" s="185"/>
      <c r="U6" s="184"/>
      <c r="V6" s="186"/>
      <c r="W6" s="185"/>
      <c r="X6" s="184"/>
      <c r="Y6" s="186"/>
      <c r="Z6" s="185"/>
      <c r="AA6" s="184"/>
      <c r="AB6" s="186"/>
      <c r="AC6" s="267"/>
      <c r="AD6" s="266"/>
      <c r="AE6" s="268"/>
      <c r="AF6" s="298"/>
      <c r="AG6" s="297" t="s">
        <v>339</v>
      </c>
      <c r="AH6" s="299"/>
      <c r="AI6" s="185"/>
      <c r="AJ6" s="184"/>
      <c r="AK6" s="186"/>
      <c r="AL6" s="185"/>
      <c r="AM6" s="185"/>
      <c r="AN6" s="185"/>
      <c r="AO6" s="267"/>
      <c r="AP6" s="266"/>
      <c r="AQ6" s="268"/>
      <c r="AR6" s="267"/>
      <c r="AS6" s="266"/>
      <c r="AT6" s="268"/>
      <c r="AU6" s="185"/>
      <c r="AV6" s="184"/>
      <c r="AW6" s="186"/>
      <c r="AX6" s="342"/>
      <c r="AY6" s="341"/>
      <c r="AZ6" s="343"/>
      <c r="BA6" s="185"/>
      <c r="BB6" s="184"/>
      <c r="BC6" s="186"/>
      <c r="BD6" s="342"/>
      <c r="BE6" s="341"/>
      <c r="BF6" s="343"/>
      <c r="BG6" s="323"/>
      <c r="BH6" s="322"/>
      <c r="BI6" s="324"/>
      <c r="BJ6" s="333"/>
      <c r="BK6" s="332"/>
      <c r="BL6" s="334"/>
      <c r="BM6" s="333"/>
      <c r="BN6" s="332"/>
      <c r="BO6" s="334"/>
      <c r="BP6" s="333"/>
      <c r="BQ6" s="332"/>
      <c r="BR6" s="334"/>
      <c r="BS6" s="333"/>
      <c r="BT6" s="332"/>
      <c r="BU6" s="334"/>
      <c r="BV6" s="333"/>
      <c r="BW6" s="332"/>
      <c r="BX6" s="334"/>
      <c r="BY6" s="456"/>
      <c r="BZ6" s="455"/>
      <c r="CA6" s="457"/>
      <c r="CB6" s="456"/>
      <c r="CC6" s="455"/>
      <c r="CD6" s="457"/>
      <c r="CE6" s="456"/>
      <c r="CF6" s="455"/>
      <c r="CG6" s="457"/>
    </row>
    <row r="7" spans="2:85" ht="20.25">
      <c r="B7" s="10" t="s">
        <v>9</v>
      </c>
      <c r="C7" s="11"/>
      <c r="D7" s="126"/>
      <c r="E7" s="528" t="s">
        <v>50</v>
      </c>
      <c r="F7" s="529"/>
      <c r="G7" s="530"/>
      <c r="H7" s="48"/>
      <c r="I7" s="185"/>
      <c r="J7" s="185"/>
      <c r="K7" s="185"/>
      <c r="L7" s="182"/>
      <c r="M7" s="183"/>
      <c r="N7" s="185"/>
      <c r="O7" s="182"/>
      <c r="P7" s="183"/>
      <c r="Q7" s="185"/>
      <c r="R7" s="182"/>
      <c r="S7" s="183"/>
      <c r="T7" s="185"/>
      <c r="U7" s="182"/>
      <c r="V7" s="183"/>
      <c r="W7" s="185"/>
      <c r="X7" s="229"/>
      <c r="Y7" s="183"/>
      <c r="Z7" s="185"/>
      <c r="AA7" s="229"/>
      <c r="AB7" s="183"/>
      <c r="AC7" s="267"/>
      <c r="AD7" s="269"/>
      <c r="AE7" s="270"/>
      <c r="AF7" s="298"/>
      <c r="AG7" s="300"/>
      <c r="AH7" s="301"/>
      <c r="AI7" s="185"/>
      <c r="AJ7" s="182" t="s">
        <v>340</v>
      </c>
      <c r="AK7" s="183"/>
      <c r="AL7" s="185"/>
      <c r="AM7" s="185"/>
      <c r="AN7" s="185"/>
      <c r="AO7" s="267"/>
      <c r="AP7" s="269" t="s">
        <v>678</v>
      </c>
      <c r="AQ7" s="270"/>
      <c r="AR7" s="267"/>
      <c r="AS7" s="269"/>
      <c r="AT7" s="270"/>
      <c r="AU7" s="185"/>
      <c r="AV7" s="182"/>
      <c r="AW7" s="183"/>
      <c r="AX7" s="342"/>
      <c r="AY7" s="339"/>
      <c r="AZ7" s="340"/>
      <c r="BA7" s="185"/>
      <c r="BB7" s="182"/>
      <c r="BC7" s="183"/>
      <c r="BD7" s="342"/>
      <c r="BE7" s="339"/>
      <c r="BF7" s="340"/>
      <c r="BG7" s="323"/>
      <c r="BH7" s="325"/>
      <c r="BI7" s="326"/>
      <c r="BJ7" s="333"/>
      <c r="BK7" s="330"/>
      <c r="BL7" s="331"/>
      <c r="BM7" s="333"/>
      <c r="BN7" s="330"/>
      <c r="BO7" s="331"/>
      <c r="BP7" s="333"/>
      <c r="BQ7" s="330"/>
      <c r="BR7" s="331"/>
      <c r="BS7" s="333"/>
      <c r="BT7" s="330"/>
      <c r="BU7" s="331"/>
      <c r="BV7" s="333"/>
      <c r="BW7" s="330"/>
      <c r="BX7" s="331"/>
      <c r="BY7" s="456"/>
      <c r="BZ7" s="453"/>
      <c r="CA7" s="454"/>
      <c r="CB7" s="456"/>
      <c r="CC7" s="453"/>
      <c r="CD7" s="454"/>
      <c r="CE7" s="456"/>
      <c r="CF7" s="453"/>
      <c r="CG7" s="454"/>
    </row>
    <row r="8" spans="2:85" ht="60.75">
      <c r="B8" s="12" t="s">
        <v>10</v>
      </c>
      <c r="C8" s="13" t="s">
        <v>11</v>
      </c>
      <c r="D8" s="13" t="s">
        <v>238</v>
      </c>
      <c r="E8" s="13" t="s">
        <v>12</v>
      </c>
      <c r="F8" s="14" t="s">
        <v>13</v>
      </c>
      <c r="G8" s="14" t="s">
        <v>14</v>
      </c>
      <c r="H8" s="13" t="s">
        <v>12</v>
      </c>
      <c r="I8" s="14" t="s">
        <v>13</v>
      </c>
      <c r="J8" s="14" t="s">
        <v>14</v>
      </c>
      <c r="K8" s="13" t="s">
        <v>12</v>
      </c>
      <c r="L8" s="14" t="s">
        <v>13</v>
      </c>
      <c r="M8" s="14" t="s">
        <v>14</v>
      </c>
      <c r="N8" s="13" t="s">
        <v>12</v>
      </c>
      <c r="O8" s="14" t="s">
        <v>13</v>
      </c>
      <c r="P8" s="14" t="s">
        <v>14</v>
      </c>
      <c r="Q8" s="13" t="s">
        <v>12</v>
      </c>
      <c r="R8" s="14" t="s">
        <v>13</v>
      </c>
      <c r="S8" s="14" t="s">
        <v>14</v>
      </c>
      <c r="T8" s="13" t="s">
        <v>12</v>
      </c>
      <c r="U8" s="14" t="s">
        <v>13</v>
      </c>
      <c r="V8" s="14" t="s">
        <v>14</v>
      </c>
      <c r="W8" s="13" t="s">
        <v>12</v>
      </c>
      <c r="X8" s="14" t="s">
        <v>13</v>
      </c>
      <c r="Y8" s="14" t="s">
        <v>14</v>
      </c>
      <c r="Z8" s="13" t="s">
        <v>12</v>
      </c>
      <c r="AA8" s="14" t="s">
        <v>13</v>
      </c>
      <c r="AB8" s="14" t="s">
        <v>14</v>
      </c>
      <c r="AC8" s="13" t="s">
        <v>12</v>
      </c>
      <c r="AD8" s="14" t="s">
        <v>13</v>
      </c>
      <c r="AE8" s="14" t="s">
        <v>14</v>
      </c>
      <c r="AF8" s="13" t="s">
        <v>12</v>
      </c>
      <c r="AG8" s="14" t="s">
        <v>13</v>
      </c>
      <c r="AH8" s="14" t="s">
        <v>14</v>
      </c>
      <c r="AI8" s="13" t="s">
        <v>12</v>
      </c>
      <c r="AJ8" s="14" t="s">
        <v>13</v>
      </c>
      <c r="AK8" s="14" t="s">
        <v>14</v>
      </c>
      <c r="AL8" s="13" t="s">
        <v>12</v>
      </c>
      <c r="AM8" s="14" t="s">
        <v>13</v>
      </c>
      <c r="AN8" s="14" t="s">
        <v>14</v>
      </c>
      <c r="AO8" s="13" t="s">
        <v>12</v>
      </c>
      <c r="AP8" s="14" t="s">
        <v>13</v>
      </c>
      <c r="AQ8" s="14" t="s">
        <v>14</v>
      </c>
      <c r="AR8" s="13" t="s">
        <v>12</v>
      </c>
      <c r="AS8" s="14" t="s">
        <v>13</v>
      </c>
      <c r="AT8" s="14" t="s">
        <v>14</v>
      </c>
      <c r="AU8" s="13" t="s">
        <v>12</v>
      </c>
      <c r="AV8" s="14" t="s">
        <v>13</v>
      </c>
      <c r="AW8" s="14" t="s">
        <v>14</v>
      </c>
      <c r="AX8" s="13" t="s">
        <v>12</v>
      </c>
      <c r="AY8" s="14" t="s">
        <v>13</v>
      </c>
      <c r="AZ8" s="14" t="s">
        <v>14</v>
      </c>
      <c r="BA8" s="13" t="s">
        <v>12</v>
      </c>
      <c r="BB8" s="14" t="s">
        <v>13</v>
      </c>
      <c r="BC8" s="14" t="s">
        <v>14</v>
      </c>
      <c r="BD8" s="13" t="s">
        <v>12</v>
      </c>
      <c r="BE8" s="14" t="s">
        <v>13</v>
      </c>
      <c r="BF8" s="14" t="s">
        <v>14</v>
      </c>
      <c r="BG8" s="13" t="s">
        <v>12</v>
      </c>
      <c r="BH8" s="14" t="s">
        <v>13</v>
      </c>
      <c r="BI8" s="14" t="s">
        <v>14</v>
      </c>
      <c r="BJ8" s="13" t="s">
        <v>12</v>
      </c>
      <c r="BK8" s="14" t="s">
        <v>13</v>
      </c>
      <c r="BL8" s="14" t="s">
        <v>14</v>
      </c>
      <c r="BM8" s="13" t="s">
        <v>12</v>
      </c>
      <c r="BN8" s="14" t="s">
        <v>13</v>
      </c>
      <c r="BO8" s="14" t="s">
        <v>14</v>
      </c>
      <c r="BP8" s="13" t="s">
        <v>12</v>
      </c>
      <c r="BQ8" s="14" t="s">
        <v>13</v>
      </c>
      <c r="BR8" s="14" t="s">
        <v>14</v>
      </c>
      <c r="BS8" s="13" t="s">
        <v>12</v>
      </c>
      <c r="BT8" s="14" t="s">
        <v>13</v>
      </c>
      <c r="BU8" s="14" t="s">
        <v>14</v>
      </c>
      <c r="BV8" s="13" t="s">
        <v>12</v>
      </c>
      <c r="BW8" s="14" t="s">
        <v>13</v>
      </c>
      <c r="BX8" s="14" t="s">
        <v>14</v>
      </c>
      <c r="BY8" s="13" t="s">
        <v>12</v>
      </c>
      <c r="BZ8" s="14" t="s">
        <v>13</v>
      </c>
      <c r="CA8" s="14" t="s">
        <v>14</v>
      </c>
      <c r="CB8" s="13" t="s">
        <v>12</v>
      </c>
      <c r="CC8" s="14" t="s">
        <v>13</v>
      </c>
      <c r="CD8" s="14" t="s">
        <v>14</v>
      </c>
      <c r="CE8" s="13" t="s">
        <v>12</v>
      </c>
      <c r="CF8" s="14" t="s">
        <v>13</v>
      </c>
      <c r="CG8" s="14" t="s">
        <v>14</v>
      </c>
    </row>
    <row r="9" spans="2:85" ht="20.25" hidden="1" customHeight="1">
      <c r="B9" s="15">
        <v>23</v>
      </c>
      <c r="C9" s="16">
        <v>42919</v>
      </c>
      <c r="D9" s="16"/>
      <c r="E9" s="19"/>
      <c r="F9" s="17"/>
      <c r="G9" s="17"/>
      <c r="H9" s="19"/>
      <c r="I9" s="17"/>
      <c r="J9" s="17"/>
      <c r="K9" s="19"/>
      <c r="L9" s="17"/>
      <c r="M9" s="17"/>
      <c r="N9" s="19"/>
      <c r="O9" s="17"/>
      <c r="P9" s="17"/>
      <c r="Q9" s="19"/>
      <c r="R9" s="17"/>
      <c r="S9" s="17"/>
      <c r="T9" s="19"/>
      <c r="U9" s="17"/>
      <c r="V9" s="17"/>
      <c r="W9" s="19"/>
      <c r="X9" s="17"/>
      <c r="Y9" s="17"/>
      <c r="Z9" s="19"/>
      <c r="AA9" s="17"/>
      <c r="AB9" s="17"/>
      <c r="AC9" s="19"/>
      <c r="AD9" s="17"/>
      <c r="AE9" s="17"/>
      <c r="AF9" s="19"/>
      <c r="AG9" s="17"/>
      <c r="AH9" s="17"/>
      <c r="AI9" s="19"/>
      <c r="AJ9" s="17"/>
      <c r="AK9" s="17"/>
      <c r="AL9" s="17"/>
      <c r="AM9" s="17"/>
      <c r="AN9" s="17"/>
      <c r="AO9" s="19"/>
      <c r="AP9" s="17"/>
      <c r="AQ9" s="17"/>
      <c r="AR9" s="19"/>
      <c r="AS9" s="17"/>
      <c r="AT9" s="17"/>
      <c r="AU9" s="19"/>
      <c r="AV9" s="17"/>
      <c r="AW9" s="17"/>
      <c r="AX9" s="19"/>
      <c r="AY9" s="17"/>
      <c r="AZ9" s="17"/>
      <c r="BA9" s="19"/>
      <c r="BB9" s="17"/>
      <c r="BC9" s="17"/>
      <c r="BD9" s="19"/>
      <c r="BE9" s="17"/>
      <c r="BF9" s="17"/>
      <c r="BG9" s="19"/>
      <c r="BH9" s="17"/>
      <c r="BI9" s="17"/>
      <c r="BJ9" s="19"/>
      <c r="BK9" s="17"/>
      <c r="BL9" s="17"/>
      <c r="BM9" s="19"/>
      <c r="BN9" s="17"/>
      <c r="BO9" s="17"/>
      <c r="BP9" s="19"/>
      <c r="BQ9" s="17"/>
      <c r="BR9" s="17"/>
      <c r="BS9" s="19"/>
      <c r="BT9" s="17"/>
      <c r="BU9" s="17"/>
      <c r="BV9" s="19"/>
      <c r="BW9" s="17"/>
      <c r="BX9" s="17"/>
      <c r="BY9" s="19"/>
      <c r="BZ9" s="17"/>
      <c r="CA9" s="17"/>
      <c r="CB9" s="19"/>
      <c r="CC9" s="17"/>
      <c r="CD9" s="17"/>
      <c r="CE9" s="19"/>
      <c r="CF9" s="17"/>
      <c r="CG9" s="17"/>
    </row>
    <row r="10" spans="2:85" ht="20.25" hidden="1" customHeight="1">
      <c r="B10" s="15">
        <f>B9+1</f>
        <v>24</v>
      </c>
      <c r="C10" s="16">
        <f>C9+7</f>
        <v>42926</v>
      </c>
      <c r="D10" s="16"/>
      <c r="E10" s="19"/>
      <c r="F10" s="17"/>
      <c r="G10" s="17"/>
      <c r="H10" s="19"/>
      <c r="I10" s="17"/>
      <c r="J10" s="17"/>
      <c r="K10" s="19"/>
      <c r="L10" s="17"/>
      <c r="M10" s="17"/>
      <c r="N10" s="19"/>
      <c r="O10" s="17"/>
      <c r="P10" s="17"/>
      <c r="Q10" s="19"/>
      <c r="R10" s="17"/>
      <c r="S10" s="17"/>
      <c r="T10" s="19"/>
      <c r="U10" s="17"/>
      <c r="V10" s="17"/>
      <c r="W10" s="19"/>
      <c r="X10" s="17"/>
      <c r="Y10" s="17"/>
      <c r="Z10" s="19"/>
      <c r="AA10" s="17"/>
      <c r="AB10" s="17"/>
      <c r="AC10" s="19"/>
      <c r="AD10" s="17"/>
      <c r="AE10" s="17"/>
      <c r="AF10" s="19"/>
      <c r="AG10" s="17"/>
      <c r="AH10" s="17"/>
      <c r="AI10" s="19"/>
      <c r="AJ10" s="17"/>
      <c r="AK10" s="17"/>
      <c r="AL10" s="17"/>
      <c r="AM10" s="17"/>
      <c r="AN10" s="17"/>
      <c r="AO10" s="19"/>
      <c r="AP10" s="17"/>
      <c r="AQ10" s="17"/>
      <c r="AR10" s="19"/>
      <c r="AS10" s="17"/>
      <c r="AT10" s="17"/>
      <c r="AU10" s="19"/>
      <c r="AV10" s="17"/>
      <c r="AW10" s="17"/>
      <c r="AX10" s="19"/>
      <c r="AY10" s="17"/>
      <c r="AZ10" s="17"/>
      <c r="BA10" s="19"/>
      <c r="BB10" s="17"/>
      <c r="BC10" s="17"/>
      <c r="BD10" s="19"/>
      <c r="BE10" s="17"/>
      <c r="BF10" s="17"/>
      <c r="BG10" s="19"/>
      <c r="BH10" s="17"/>
      <c r="BI10" s="17"/>
      <c r="BJ10" s="19"/>
      <c r="BK10" s="17"/>
      <c r="BL10" s="17"/>
      <c r="BM10" s="19"/>
      <c r="BN10" s="17"/>
      <c r="BO10" s="17"/>
      <c r="BP10" s="19"/>
      <c r="BQ10" s="17"/>
      <c r="BR10" s="17"/>
      <c r="BS10" s="19"/>
      <c r="BT10" s="17"/>
      <c r="BU10" s="17"/>
      <c r="BV10" s="19"/>
      <c r="BW10" s="17"/>
      <c r="BX10" s="17"/>
      <c r="BY10" s="19"/>
      <c r="BZ10" s="17"/>
      <c r="CA10" s="17"/>
      <c r="CB10" s="19"/>
      <c r="CC10" s="17"/>
      <c r="CD10" s="17"/>
      <c r="CE10" s="19"/>
      <c r="CF10" s="17"/>
      <c r="CG10" s="17"/>
    </row>
    <row r="11" spans="2:85" ht="20.25" hidden="1" customHeight="1">
      <c r="B11" s="15">
        <f t="shared" ref="B11:B74" si="0">B10+1</f>
        <v>25</v>
      </c>
      <c r="C11" s="16">
        <f t="shared" ref="C11:C74" si="1">C10+7</f>
        <v>42933</v>
      </c>
      <c r="D11" s="16"/>
      <c r="E11" s="19"/>
      <c r="F11" s="17"/>
      <c r="G11" s="17"/>
      <c r="H11" s="19"/>
      <c r="I11" s="17"/>
      <c r="J11" s="17"/>
      <c r="K11" s="19"/>
      <c r="L11" s="17"/>
      <c r="M11" s="17"/>
      <c r="N11" s="19"/>
      <c r="O11" s="17"/>
      <c r="P11" s="17"/>
      <c r="Q11" s="19"/>
      <c r="R11" s="17"/>
      <c r="S11" s="17"/>
      <c r="T11" s="19"/>
      <c r="U11" s="17"/>
      <c r="V11" s="17"/>
      <c r="W11" s="19"/>
      <c r="X11" s="17"/>
      <c r="Y11" s="17"/>
      <c r="Z11" s="19"/>
      <c r="AA11" s="17"/>
      <c r="AB11" s="17"/>
      <c r="AC11" s="19"/>
      <c r="AD11" s="17"/>
      <c r="AE11" s="17"/>
      <c r="AF11" s="19"/>
      <c r="AG11" s="17"/>
      <c r="AH11" s="17"/>
      <c r="AI11" s="19"/>
      <c r="AJ11" s="17"/>
      <c r="AK11" s="17"/>
      <c r="AL11" s="17"/>
      <c r="AM11" s="17"/>
      <c r="AN11" s="17"/>
      <c r="AO11" s="19"/>
      <c r="AP11" s="17"/>
      <c r="AQ11" s="17"/>
      <c r="AR11" s="19"/>
      <c r="AS11" s="17"/>
      <c r="AT11" s="17"/>
      <c r="AU11" s="19"/>
      <c r="AV11" s="17"/>
      <c r="AW11" s="17"/>
      <c r="AX11" s="19"/>
      <c r="AY11" s="17"/>
      <c r="AZ11" s="17"/>
      <c r="BA11" s="19"/>
      <c r="BB11" s="17"/>
      <c r="BC11" s="17"/>
      <c r="BD11" s="19"/>
      <c r="BE11" s="17"/>
      <c r="BF11" s="17"/>
      <c r="BG11" s="19"/>
      <c r="BH11" s="17"/>
      <c r="BI11" s="17"/>
      <c r="BJ11" s="19"/>
      <c r="BK11" s="17"/>
      <c r="BL11" s="17"/>
      <c r="BM11" s="19"/>
      <c r="BN11" s="17"/>
      <c r="BO11" s="17"/>
      <c r="BP11" s="19"/>
      <c r="BQ11" s="17"/>
      <c r="BR11" s="17"/>
      <c r="BS11" s="19"/>
      <c r="BT11" s="17"/>
      <c r="BU11" s="17"/>
      <c r="BV11" s="19"/>
      <c r="BW11" s="17"/>
      <c r="BX11" s="17"/>
      <c r="BY11" s="19"/>
      <c r="BZ11" s="17"/>
      <c r="CA11" s="17"/>
      <c r="CB11" s="19"/>
      <c r="CC11" s="17"/>
      <c r="CD11" s="17"/>
      <c r="CE11" s="19"/>
      <c r="CF11" s="17"/>
      <c r="CG11" s="17"/>
    </row>
    <row r="12" spans="2:85" ht="20.25" hidden="1" customHeight="1">
      <c r="B12" s="15">
        <f t="shared" si="0"/>
        <v>26</v>
      </c>
      <c r="C12" s="16">
        <f t="shared" si="1"/>
        <v>42940</v>
      </c>
      <c r="D12" s="16"/>
      <c r="E12" s="19"/>
      <c r="F12" s="17"/>
      <c r="G12" s="17"/>
      <c r="H12" s="19"/>
      <c r="I12" s="17"/>
      <c r="J12" s="17"/>
      <c r="K12" s="19"/>
      <c r="L12" s="17"/>
      <c r="M12" s="17"/>
      <c r="N12" s="19"/>
      <c r="O12" s="17"/>
      <c r="P12" s="17"/>
      <c r="Q12" s="19"/>
      <c r="R12" s="17"/>
      <c r="S12" s="17"/>
      <c r="T12" s="19"/>
      <c r="U12" s="17"/>
      <c r="V12" s="17"/>
      <c r="W12" s="19"/>
      <c r="X12" s="17"/>
      <c r="Y12" s="17"/>
      <c r="Z12" s="19"/>
      <c r="AA12" s="17"/>
      <c r="AB12" s="17"/>
      <c r="AC12" s="19"/>
      <c r="AD12" s="17"/>
      <c r="AE12" s="17"/>
      <c r="AF12" s="19"/>
      <c r="AG12" s="17"/>
      <c r="AH12" s="17"/>
      <c r="AI12" s="19"/>
      <c r="AJ12" s="17"/>
      <c r="AK12" s="17"/>
      <c r="AL12" s="17"/>
      <c r="AM12" s="17"/>
      <c r="AN12" s="17"/>
      <c r="AO12" s="19"/>
      <c r="AP12" s="17"/>
      <c r="AQ12" s="17"/>
      <c r="AR12" s="19"/>
      <c r="AS12" s="17"/>
      <c r="AT12" s="17"/>
      <c r="AU12" s="19"/>
      <c r="AV12" s="17"/>
      <c r="AW12" s="17"/>
      <c r="AX12" s="19"/>
      <c r="AY12" s="17"/>
      <c r="AZ12" s="17"/>
      <c r="BA12" s="19"/>
      <c r="BB12" s="17"/>
      <c r="BC12" s="17"/>
      <c r="BD12" s="19"/>
      <c r="BE12" s="17"/>
      <c r="BF12" s="17"/>
      <c r="BG12" s="19"/>
      <c r="BH12" s="17"/>
      <c r="BI12" s="17"/>
      <c r="BJ12" s="19"/>
      <c r="BK12" s="17"/>
      <c r="BL12" s="17"/>
      <c r="BM12" s="19"/>
      <c r="BN12" s="17"/>
      <c r="BO12" s="17"/>
      <c r="BP12" s="19"/>
      <c r="BQ12" s="17"/>
      <c r="BR12" s="17"/>
      <c r="BS12" s="19"/>
      <c r="BT12" s="17"/>
      <c r="BU12" s="17"/>
      <c r="BV12" s="19"/>
      <c r="BW12" s="17"/>
      <c r="BX12" s="17"/>
      <c r="BY12" s="19"/>
      <c r="BZ12" s="17"/>
      <c r="CA12" s="17"/>
      <c r="CB12" s="19"/>
      <c r="CC12" s="17"/>
      <c r="CD12" s="17"/>
      <c r="CE12" s="19"/>
      <c r="CF12" s="17"/>
      <c r="CG12" s="17"/>
    </row>
    <row r="13" spans="2:85" ht="20.25" hidden="1" customHeight="1">
      <c r="B13" s="15">
        <f t="shared" si="0"/>
        <v>27</v>
      </c>
      <c r="C13" s="16">
        <f t="shared" si="1"/>
        <v>42947</v>
      </c>
      <c r="D13" s="16"/>
      <c r="E13" s="19"/>
      <c r="F13" s="17"/>
      <c r="G13" s="17"/>
      <c r="H13" s="19"/>
      <c r="I13" s="17"/>
      <c r="J13" s="17"/>
      <c r="K13" s="19"/>
      <c r="L13" s="17"/>
      <c r="M13" s="17"/>
      <c r="N13" s="19"/>
      <c r="O13" s="17"/>
      <c r="P13" s="17"/>
      <c r="Q13" s="19"/>
      <c r="R13" s="17"/>
      <c r="S13" s="17"/>
      <c r="T13" s="19"/>
      <c r="U13" s="17"/>
      <c r="V13" s="17"/>
      <c r="W13" s="19"/>
      <c r="X13" s="17"/>
      <c r="Y13" s="17"/>
      <c r="Z13" s="19"/>
      <c r="AA13" s="17"/>
      <c r="AB13" s="17"/>
      <c r="AC13" s="19"/>
      <c r="AD13" s="17"/>
      <c r="AE13" s="17"/>
      <c r="AF13" s="19"/>
      <c r="AG13" s="17"/>
      <c r="AH13" s="17"/>
      <c r="AI13" s="19"/>
      <c r="AJ13" s="17"/>
      <c r="AK13" s="17"/>
      <c r="AL13" s="17"/>
      <c r="AM13" s="17"/>
      <c r="AN13" s="17"/>
      <c r="AO13" s="19"/>
      <c r="AP13" s="17"/>
      <c r="AQ13" s="17"/>
      <c r="AR13" s="19"/>
      <c r="AS13" s="17"/>
      <c r="AT13" s="17"/>
      <c r="AU13" s="19"/>
      <c r="AV13" s="17"/>
      <c r="AW13" s="17"/>
      <c r="AX13" s="19"/>
      <c r="AY13" s="17"/>
      <c r="AZ13" s="17"/>
      <c r="BA13" s="19"/>
      <c r="BB13" s="17"/>
      <c r="BC13" s="17"/>
      <c r="BD13" s="19"/>
      <c r="BE13" s="17"/>
      <c r="BF13" s="17"/>
      <c r="BG13" s="19"/>
      <c r="BH13" s="17"/>
      <c r="BI13" s="17"/>
      <c r="BJ13" s="19"/>
      <c r="BK13" s="17"/>
      <c r="BL13" s="17"/>
      <c r="BM13" s="19"/>
      <c r="BN13" s="17"/>
      <c r="BO13" s="17"/>
      <c r="BP13" s="19"/>
      <c r="BQ13" s="17"/>
      <c r="BR13" s="17"/>
      <c r="BS13" s="19"/>
      <c r="BT13" s="17"/>
      <c r="BU13" s="17"/>
      <c r="BV13" s="19"/>
      <c r="BW13" s="17"/>
      <c r="BX13" s="17"/>
      <c r="BY13" s="19"/>
      <c r="BZ13" s="17"/>
      <c r="CA13" s="17"/>
      <c r="CB13" s="19"/>
      <c r="CC13" s="17"/>
      <c r="CD13" s="17"/>
      <c r="CE13" s="19"/>
      <c r="CF13" s="17"/>
      <c r="CG13" s="17"/>
    </row>
    <row r="14" spans="2:85" ht="81" hidden="1" customHeight="1">
      <c r="B14" s="15">
        <f t="shared" si="0"/>
        <v>28</v>
      </c>
      <c r="C14" s="16">
        <f t="shared" si="1"/>
        <v>42954</v>
      </c>
      <c r="D14" s="16"/>
      <c r="E14" s="19"/>
      <c r="F14" s="17"/>
      <c r="G14" s="17"/>
      <c r="H14" s="19"/>
      <c r="I14" s="17"/>
      <c r="J14" s="17"/>
      <c r="K14" s="19"/>
      <c r="L14" s="17"/>
      <c r="M14" s="17"/>
      <c r="N14" s="19"/>
      <c r="O14" s="17"/>
      <c r="P14" s="17"/>
      <c r="Q14" s="19"/>
      <c r="R14" s="17"/>
      <c r="S14" s="17"/>
      <c r="T14" s="19"/>
      <c r="U14" s="17"/>
      <c r="V14" s="17"/>
      <c r="W14" s="19"/>
      <c r="X14" s="17"/>
      <c r="Y14" s="17"/>
      <c r="Z14" s="19"/>
      <c r="AA14" s="17"/>
      <c r="AB14" s="17"/>
      <c r="AC14" s="19"/>
      <c r="AD14" s="17"/>
      <c r="AE14" s="17"/>
      <c r="AF14" s="19"/>
      <c r="AG14" s="17"/>
      <c r="AH14" s="17"/>
      <c r="AI14" s="19"/>
      <c r="AJ14" s="17"/>
      <c r="AK14" s="17"/>
      <c r="AL14" s="17"/>
      <c r="AM14" s="17"/>
      <c r="AN14" s="17"/>
      <c r="AO14" s="19"/>
      <c r="AP14" s="17"/>
      <c r="AQ14" s="17"/>
      <c r="AR14" s="19"/>
      <c r="AS14" s="17"/>
      <c r="AT14" s="17"/>
      <c r="AU14" s="19"/>
      <c r="AV14" s="17"/>
      <c r="AW14" s="17"/>
      <c r="AX14" s="19"/>
      <c r="AY14" s="17"/>
      <c r="AZ14" s="17"/>
      <c r="BA14" s="19"/>
      <c r="BB14" s="17"/>
      <c r="BC14" s="17"/>
      <c r="BD14" s="19"/>
      <c r="BE14" s="17"/>
      <c r="BF14" s="17"/>
      <c r="BG14" s="19"/>
      <c r="BH14" s="17"/>
      <c r="BI14" s="17"/>
      <c r="BJ14" s="19"/>
      <c r="BK14" s="17"/>
      <c r="BL14" s="17"/>
      <c r="BM14" s="19"/>
      <c r="BN14" s="17"/>
      <c r="BO14" s="17"/>
      <c r="BP14" s="19"/>
      <c r="BQ14" s="17"/>
      <c r="BR14" s="17"/>
      <c r="BS14" s="19"/>
      <c r="BT14" s="17"/>
      <c r="BU14" s="17"/>
      <c r="BV14" s="19"/>
      <c r="BW14" s="17"/>
      <c r="BX14" s="17"/>
      <c r="BY14" s="19"/>
      <c r="BZ14" s="17"/>
      <c r="CA14" s="17"/>
      <c r="CB14" s="19"/>
      <c r="CC14" s="17"/>
      <c r="CD14" s="17"/>
      <c r="CE14" s="19"/>
      <c r="CF14" s="17"/>
      <c r="CG14" s="17"/>
    </row>
    <row r="15" spans="2:85" ht="60.75" hidden="1" customHeight="1">
      <c r="B15" s="15">
        <f t="shared" si="0"/>
        <v>29</v>
      </c>
      <c r="C15" s="16">
        <f t="shared" si="1"/>
        <v>42961</v>
      </c>
      <c r="D15" s="16"/>
      <c r="E15" s="19"/>
      <c r="F15" s="17"/>
      <c r="G15" s="17"/>
      <c r="H15" s="19"/>
      <c r="I15" s="17"/>
      <c r="J15" s="17"/>
      <c r="K15" s="19"/>
      <c r="L15" s="17"/>
      <c r="M15" s="17"/>
      <c r="N15" s="19"/>
      <c r="O15" s="17"/>
      <c r="P15" s="17"/>
      <c r="Q15" s="19"/>
      <c r="R15" s="17"/>
      <c r="S15" s="17"/>
      <c r="T15" s="19"/>
      <c r="U15" s="17"/>
      <c r="V15" s="17"/>
      <c r="W15" s="19"/>
      <c r="X15" s="17"/>
      <c r="Y15" s="17"/>
      <c r="Z15" s="19"/>
      <c r="AA15" s="17"/>
      <c r="AB15" s="17"/>
      <c r="AC15" s="19"/>
      <c r="AD15" s="17"/>
      <c r="AE15" s="17"/>
      <c r="AF15" s="19"/>
      <c r="AG15" s="17"/>
      <c r="AH15" s="17"/>
      <c r="AI15" s="19"/>
      <c r="AJ15" s="17"/>
      <c r="AK15" s="17"/>
      <c r="AL15" s="17"/>
      <c r="AM15" s="17"/>
      <c r="AN15" s="17"/>
      <c r="AO15" s="19"/>
      <c r="AP15" s="17"/>
      <c r="AQ15" s="17"/>
      <c r="AR15" s="19"/>
      <c r="AS15" s="17"/>
      <c r="AT15" s="17"/>
      <c r="AU15" s="19"/>
      <c r="AV15" s="17"/>
      <c r="AW15" s="17"/>
      <c r="AX15" s="19"/>
      <c r="AY15" s="17"/>
      <c r="AZ15" s="17"/>
      <c r="BA15" s="19"/>
      <c r="BB15" s="17"/>
      <c r="BC15" s="17"/>
      <c r="BD15" s="19"/>
      <c r="BE15" s="17"/>
      <c r="BF15" s="17"/>
      <c r="BG15" s="19"/>
      <c r="BH15" s="17"/>
      <c r="BI15" s="17"/>
      <c r="BJ15" s="19"/>
      <c r="BK15" s="17"/>
      <c r="BL15" s="17"/>
      <c r="BM15" s="19"/>
      <c r="BN15" s="17"/>
      <c r="BO15" s="17"/>
      <c r="BP15" s="19"/>
      <c r="BQ15" s="17"/>
      <c r="BR15" s="17"/>
      <c r="BS15" s="19"/>
      <c r="BT15" s="17"/>
      <c r="BU15" s="17"/>
      <c r="BV15" s="19"/>
      <c r="BW15" s="17"/>
      <c r="BX15" s="17"/>
      <c r="BY15" s="19"/>
      <c r="BZ15" s="17"/>
      <c r="CA15" s="17"/>
      <c r="CB15" s="19"/>
      <c r="CC15" s="17"/>
      <c r="CD15" s="17"/>
      <c r="CE15" s="19"/>
      <c r="CF15" s="17"/>
      <c r="CG15" s="17"/>
    </row>
    <row r="16" spans="2:85" ht="20.25" hidden="1" customHeight="1">
      <c r="B16" s="15">
        <f t="shared" si="0"/>
        <v>30</v>
      </c>
      <c r="C16" s="16">
        <f t="shared" si="1"/>
        <v>42968</v>
      </c>
      <c r="D16" s="16"/>
      <c r="E16" s="19"/>
      <c r="F16" s="17"/>
      <c r="G16" s="17"/>
      <c r="H16" s="19"/>
      <c r="I16" s="17"/>
      <c r="J16" s="17"/>
      <c r="K16" s="19"/>
      <c r="L16" s="17"/>
      <c r="M16" s="17"/>
      <c r="N16" s="19"/>
      <c r="O16" s="17"/>
      <c r="P16" s="17"/>
      <c r="Q16" s="19"/>
      <c r="R16" s="17"/>
      <c r="S16" s="17"/>
      <c r="T16" s="19"/>
      <c r="U16" s="17"/>
      <c r="V16" s="17"/>
      <c r="W16" s="19"/>
      <c r="X16" s="17"/>
      <c r="Y16" s="17"/>
      <c r="Z16" s="19"/>
      <c r="AA16" s="17"/>
      <c r="AB16" s="17"/>
      <c r="AC16" s="19"/>
      <c r="AD16" s="17"/>
      <c r="AE16" s="17"/>
      <c r="AF16" s="19"/>
      <c r="AG16" s="17"/>
      <c r="AH16" s="17"/>
      <c r="AI16" s="19"/>
      <c r="AJ16" s="17"/>
      <c r="AK16" s="17"/>
      <c r="AL16" s="17"/>
      <c r="AM16" s="17"/>
      <c r="AN16" s="17"/>
      <c r="AO16" s="19"/>
      <c r="AP16" s="17"/>
      <c r="AQ16" s="17"/>
      <c r="AR16" s="19"/>
      <c r="AS16" s="17"/>
      <c r="AT16" s="17"/>
      <c r="AU16" s="19"/>
      <c r="AV16" s="17"/>
      <c r="AW16" s="17"/>
      <c r="AX16" s="19"/>
      <c r="AY16" s="17"/>
      <c r="AZ16" s="17"/>
      <c r="BA16" s="19"/>
      <c r="BB16" s="17"/>
      <c r="BC16" s="17"/>
      <c r="BD16" s="19"/>
      <c r="BE16" s="17"/>
      <c r="BF16" s="17"/>
      <c r="BG16" s="19"/>
      <c r="BH16" s="17"/>
      <c r="BI16" s="17"/>
      <c r="BJ16" s="19"/>
      <c r="BK16" s="17"/>
      <c r="BL16" s="17"/>
      <c r="BM16" s="19"/>
      <c r="BN16" s="17"/>
      <c r="BO16" s="17"/>
      <c r="BP16" s="19"/>
      <c r="BQ16" s="17"/>
      <c r="BR16" s="17"/>
      <c r="BS16" s="19"/>
      <c r="BT16" s="17"/>
      <c r="BU16" s="17"/>
      <c r="BV16" s="19"/>
      <c r="BW16" s="17"/>
      <c r="BX16" s="17"/>
      <c r="BY16" s="19"/>
      <c r="BZ16" s="17"/>
      <c r="CA16" s="17"/>
      <c r="CB16" s="19"/>
      <c r="CC16" s="17"/>
      <c r="CD16" s="17"/>
      <c r="CE16" s="19"/>
      <c r="CF16" s="17"/>
      <c r="CG16" s="17"/>
    </row>
    <row r="17" spans="2:85" ht="20.25" hidden="1" customHeight="1">
      <c r="B17" s="15">
        <f t="shared" si="0"/>
        <v>31</v>
      </c>
      <c r="C17" s="16">
        <f t="shared" si="1"/>
        <v>42975</v>
      </c>
      <c r="D17" s="16"/>
      <c r="E17" s="19"/>
      <c r="F17" s="17"/>
      <c r="G17" s="17"/>
      <c r="H17" s="19"/>
      <c r="I17" s="17"/>
      <c r="J17" s="17"/>
      <c r="K17" s="19"/>
      <c r="L17" s="17"/>
      <c r="M17" s="17"/>
      <c r="N17" s="19"/>
      <c r="O17" s="17"/>
      <c r="P17" s="17"/>
      <c r="Q17" s="19"/>
      <c r="R17" s="17"/>
      <c r="S17" s="17"/>
      <c r="T17" s="19"/>
      <c r="U17" s="17"/>
      <c r="V17" s="17"/>
      <c r="W17" s="19"/>
      <c r="X17" s="17"/>
      <c r="Y17" s="17"/>
      <c r="Z17" s="19"/>
      <c r="AA17" s="17"/>
      <c r="AB17" s="17"/>
      <c r="AC17" s="19"/>
      <c r="AD17" s="17"/>
      <c r="AE17" s="17"/>
      <c r="AF17" s="19"/>
      <c r="AG17" s="17"/>
      <c r="AH17" s="17"/>
      <c r="AI17" s="19"/>
      <c r="AJ17" s="17"/>
      <c r="AK17" s="17"/>
      <c r="AL17" s="17"/>
      <c r="AM17" s="17"/>
      <c r="AN17" s="17"/>
      <c r="AO17" s="19"/>
      <c r="AP17" s="17"/>
      <c r="AQ17" s="17"/>
      <c r="AR17" s="19"/>
      <c r="AS17" s="17"/>
      <c r="AT17" s="17"/>
      <c r="AU17" s="19"/>
      <c r="AV17" s="17"/>
      <c r="AW17" s="17"/>
      <c r="AX17" s="19"/>
      <c r="AY17" s="17"/>
      <c r="AZ17" s="17"/>
      <c r="BA17" s="19"/>
      <c r="BB17" s="17"/>
      <c r="BC17" s="17"/>
      <c r="BD17" s="19"/>
      <c r="BE17" s="17"/>
      <c r="BF17" s="17"/>
      <c r="BG17" s="19"/>
      <c r="BH17" s="17"/>
      <c r="BI17" s="17"/>
      <c r="BJ17" s="19"/>
      <c r="BK17" s="17"/>
      <c r="BL17" s="17"/>
      <c r="BM17" s="19"/>
      <c r="BN17" s="17"/>
      <c r="BO17" s="17"/>
      <c r="BP17" s="19"/>
      <c r="BQ17" s="17"/>
      <c r="BR17" s="17"/>
      <c r="BS17" s="19"/>
      <c r="BT17" s="17"/>
      <c r="BU17" s="17"/>
      <c r="BV17" s="19"/>
      <c r="BW17" s="17"/>
      <c r="BX17" s="17"/>
      <c r="BY17" s="19"/>
      <c r="BZ17" s="17"/>
      <c r="CA17" s="17"/>
      <c r="CB17" s="19"/>
      <c r="CC17" s="17"/>
      <c r="CD17" s="17"/>
      <c r="CE17" s="19"/>
      <c r="CF17" s="17"/>
      <c r="CG17" s="17"/>
    </row>
    <row r="18" spans="2:85" ht="20.25" hidden="1" customHeight="1">
      <c r="B18" s="15">
        <f t="shared" si="0"/>
        <v>32</v>
      </c>
      <c r="C18" s="16">
        <f t="shared" si="1"/>
        <v>42982</v>
      </c>
      <c r="D18" s="16"/>
      <c r="E18" s="19"/>
      <c r="F18" s="17"/>
      <c r="G18" s="17"/>
      <c r="H18" s="19"/>
      <c r="I18" s="17"/>
      <c r="J18" s="17"/>
      <c r="K18" s="19"/>
      <c r="L18" s="17"/>
      <c r="M18" s="17"/>
      <c r="N18" s="19"/>
      <c r="O18" s="17"/>
      <c r="P18" s="17"/>
      <c r="Q18" s="19"/>
      <c r="R18" s="17"/>
      <c r="S18" s="17"/>
      <c r="T18" s="19"/>
      <c r="U18" s="17"/>
      <c r="V18" s="17"/>
      <c r="W18" s="19"/>
      <c r="X18" s="17"/>
      <c r="Y18" s="17"/>
      <c r="Z18" s="19"/>
      <c r="AA18" s="17"/>
      <c r="AB18" s="17"/>
      <c r="AC18" s="19"/>
      <c r="AD18" s="17"/>
      <c r="AE18" s="17"/>
      <c r="AF18" s="19"/>
      <c r="AG18" s="17"/>
      <c r="AH18" s="17"/>
      <c r="AI18" s="19"/>
      <c r="AJ18" s="17"/>
      <c r="AK18" s="17"/>
      <c r="AL18" s="17"/>
      <c r="AM18" s="17"/>
      <c r="AN18" s="17"/>
      <c r="AO18" s="19"/>
      <c r="AP18" s="17"/>
      <c r="AQ18" s="17"/>
      <c r="AR18" s="19"/>
      <c r="AS18" s="17"/>
      <c r="AT18" s="17"/>
      <c r="AU18" s="19"/>
      <c r="AV18" s="17"/>
      <c r="AW18" s="17"/>
      <c r="AX18" s="19"/>
      <c r="AY18" s="17"/>
      <c r="AZ18" s="17"/>
      <c r="BA18" s="19"/>
      <c r="BB18" s="17"/>
      <c r="BC18" s="17"/>
      <c r="BD18" s="19"/>
      <c r="BE18" s="17"/>
      <c r="BF18" s="17"/>
      <c r="BG18" s="19"/>
      <c r="BH18" s="17"/>
      <c r="BI18" s="17"/>
      <c r="BJ18" s="19"/>
      <c r="BK18" s="17"/>
      <c r="BL18" s="17"/>
      <c r="BM18" s="19"/>
      <c r="BN18" s="17"/>
      <c r="BO18" s="17"/>
      <c r="BP18" s="19"/>
      <c r="BQ18" s="17"/>
      <c r="BR18" s="17"/>
      <c r="BS18" s="19"/>
      <c r="BT18" s="17"/>
      <c r="BU18" s="17"/>
      <c r="BV18" s="19"/>
      <c r="BW18" s="17"/>
      <c r="BX18" s="17"/>
      <c r="BY18" s="19"/>
      <c r="BZ18" s="17"/>
      <c r="CA18" s="17"/>
      <c r="CB18" s="19"/>
      <c r="CC18" s="17"/>
      <c r="CD18" s="17"/>
      <c r="CE18" s="19"/>
      <c r="CF18" s="17"/>
      <c r="CG18" s="17"/>
    </row>
    <row r="19" spans="2:85" ht="20.25" hidden="1" customHeight="1">
      <c r="B19" s="15">
        <f t="shared" si="0"/>
        <v>33</v>
      </c>
      <c r="C19" s="16">
        <f t="shared" si="1"/>
        <v>42989</v>
      </c>
      <c r="D19" s="16"/>
      <c r="E19" s="19"/>
      <c r="F19" s="17"/>
      <c r="G19" s="17"/>
      <c r="H19" s="19"/>
      <c r="I19" s="17"/>
      <c r="J19" s="17"/>
      <c r="K19" s="19"/>
      <c r="L19" s="17"/>
      <c r="M19" s="17"/>
      <c r="N19" s="19"/>
      <c r="O19" s="17"/>
      <c r="P19" s="17"/>
      <c r="Q19" s="19"/>
      <c r="R19" s="17"/>
      <c r="S19" s="17"/>
      <c r="T19" s="19"/>
      <c r="U19" s="17"/>
      <c r="V19" s="17"/>
      <c r="W19" s="19"/>
      <c r="X19" s="17"/>
      <c r="Y19" s="17"/>
      <c r="Z19" s="19"/>
      <c r="AA19" s="17"/>
      <c r="AB19" s="17"/>
      <c r="AC19" s="19"/>
      <c r="AD19" s="17"/>
      <c r="AE19" s="17"/>
      <c r="AF19" s="19"/>
      <c r="AG19" s="17"/>
      <c r="AH19" s="17"/>
      <c r="AI19" s="19"/>
      <c r="AJ19" s="17"/>
      <c r="AK19" s="17"/>
      <c r="AL19" s="17"/>
      <c r="AM19" s="17"/>
      <c r="AN19" s="17"/>
      <c r="AO19" s="19"/>
      <c r="AP19" s="17"/>
      <c r="AQ19" s="17"/>
      <c r="AR19" s="19"/>
      <c r="AS19" s="17"/>
      <c r="AT19" s="17"/>
      <c r="AU19" s="19"/>
      <c r="AV19" s="17"/>
      <c r="AW19" s="17"/>
      <c r="AX19" s="19"/>
      <c r="AY19" s="17"/>
      <c r="AZ19" s="17"/>
      <c r="BA19" s="19"/>
      <c r="BB19" s="17"/>
      <c r="BC19" s="17"/>
      <c r="BD19" s="19"/>
      <c r="BE19" s="17"/>
      <c r="BF19" s="17"/>
      <c r="BG19" s="19"/>
      <c r="BH19" s="17"/>
      <c r="BI19" s="17"/>
      <c r="BJ19" s="19"/>
      <c r="BK19" s="17"/>
      <c r="BL19" s="17"/>
      <c r="BM19" s="19"/>
      <c r="BN19" s="17"/>
      <c r="BO19" s="17"/>
      <c r="BP19" s="19"/>
      <c r="BQ19" s="17"/>
      <c r="BR19" s="17"/>
      <c r="BS19" s="19"/>
      <c r="BT19" s="17"/>
      <c r="BU19" s="17"/>
      <c r="BV19" s="19"/>
      <c r="BW19" s="17"/>
      <c r="BX19" s="17"/>
      <c r="BY19" s="19"/>
      <c r="BZ19" s="17"/>
      <c r="CA19" s="17"/>
      <c r="CB19" s="19"/>
      <c r="CC19" s="17"/>
      <c r="CD19" s="17"/>
      <c r="CE19" s="19"/>
      <c r="CF19" s="17"/>
      <c r="CG19" s="17"/>
    </row>
    <row r="20" spans="2:85" ht="60.75" hidden="1" customHeight="1">
      <c r="B20" s="15">
        <f t="shared" si="0"/>
        <v>34</v>
      </c>
      <c r="C20" s="16">
        <f t="shared" si="1"/>
        <v>42996</v>
      </c>
      <c r="D20" s="16"/>
      <c r="E20" s="19"/>
      <c r="F20" s="17"/>
      <c r="G20" s="17"/>
      <c r="H20" s="19"/>
      <c r="I20" s="17"/>
      <c r="J20" s="17"/>
      <c r="K20" s="19"/>
      <c r="L20" s="17"/>
      <c r="M20" s="17"/>
      <c r="N20" s="19"/>
      <c r="O20" s="17"/>
      <c r="P20" s="17"/>
      <c r="Q20" s="19"/>
      <c r="R20" s="17"/>
      <c r="S20" s="17"/>
      <c r="T20" s="19"/>
      <c r="U20" s="17"/>
      <c r="V20" s="17"/>
      <c r="W20" s="19"/>
      <c r="X20" s="17"/>
      <c r="Y20" s="17"/>
      <c r="Z20" s="19"/>
      <c r="AA20" s="17"/>
      <c r="AB20" s="17"/>
      <c r="AC20" s="19"/>
      <c r="AD20" s="17"/>
      <c r="AE20" s="17"/>
      <c r="AF20" s="19"/>
      <c r="AG20" s="17"/>
      <c r="AH20" s="17"/>
      <c r="AI20" s="19"/>
      <c r="AJ20" s="17"/>
      <c r="AK20" s="17"/>
      <c r="AL20" s="17"/>
      <c r="AM20" s="17"/>
      <c r="AN20" s="17"/>
      <c r="AO20" s="19"/>
      <c r="AP20" s="17"/>
      <c r="AQ20" s="17"/>
      <c r="AR20" s="19"/>
      <c r="AS20" s="17"/>
      <c r="AT20" s="17"/>
      <c r="AU20" s="19"/>
      <c r="AV20" s="17"/>
      <c r="AW20" s="17"/>
      <c r="AX20" s="19"/>
      <c r="AY20" s="17"/>
      <c r="AZ20" s="17"/>
      <c r="BA20" s="19"/>
      <c r="BB20" s="17"/>
      <c r="BC20" s="17"/>
      <c r="BD20" s="19"/>
      <c r="BE20" s="17"/>
      <c r="BF20" s="17"/>
      <c r="BG20" s="19"/>
      <c r="BH20" s="17"/>
      <c r="BI20" s="17"/>
      <c r="BJ20" s="19"/>
      <c r="BK20" s="17"/>
      <c r="BL20" s="17"/>
      <c r="BM20" s="19"/>
      <c r="BN20" s="17"/>
      <c r="BO20" s="17"/>
      <c r="BP20" s="19"/>
      <c r="BQ20" s="17"/>
      <c r="BR20" s="17"/>
      <c r="BS20" s="19"/>
      <c r="BT20" s="17"/>
      <c r="BU20" s="17"/>
      <c r="BV20" s="19"/>
      <c r="BW20" s="17"/>
      <c r="BX20" s="17"/>
      <c r="BY20" s="19"/>
      <c r="BZ20" s="17"/>
      <c r="CA20" s="17"/>
      <c r="CB20" s="19"/>
      <c r="CC20" s="17"/>
      <c r="CD20" s="17"/>
      <c r="CE20" s="19"/>
      <c r="CF20" s="17"/>
      <c r="CG20" s="17"/>
    </row>
    <row r="21" spans="2:85" ht="20.25" hidden="1" customHeight="1">
      <c r="B21" s="15">
        <f t="shared" si="0"/>
        <v>35</v>
      </c>
      <c r="C21" s="16">
        <f t="shared" si="1"/>
        <v>43003</v>
      </c>
      <c r="D21" s="16"/>
      <c r="E21" s="19"/>
      <c r="F21" s="17"/>
      <c r="G21" s="17"/>
      <c r="H21" s="19"/>
      <c r="I21" s="17"/>
      <c r="J21" s="17"/>
      <c r="K21" s="19"/>
      <c r="L21" s="17"/>
      <c r="M21" s="17"/>
      <c r="N21" s="19"/>
      <c r="O21" s="17"/>
      <c r="P21" s="17"/>
      <c r="Q21" s="19"/>
      <c r="R21" s="17"/>
      <c r="S21" s="17"/>
      <c r="T21" s="19"/>
      <c r="U21" s="17"/>
      <c r="V21" s="17"/>
      <c r="W21" s="19"/>
      <c r="X21" s="17"/>
      <c r="Y21" s="17"/>
      <c r="Z21" s="19"/>
      <c r="AA21" s="17"/>
      <c r="AB21" s="17"/>
      <c r="AC21" s="19"/>
      <c r="AD21" s="17"/>
      <c r="AE21" s="17"/>
      <c r="AF21" s="19"/>
      <c r="AG21" s="17"/>
      <c r="AH21" s="17"/>
      <c r="AI21" s="19"/>
      <c r="AJ21" s="17"/>
      <c r="AK21" s="17"/>
      <c r="AL21" s="17"/>
      <c r="AM21" s="17"/>
      <c r="AN21" s="17"/>
      <c r="AO21" s="19"/>
      <c r="AP21" s="17"/>
      <c r="AQ21" s="17"/>
      <c r="AR21" s="19"/>
      <c r="AS21" s="17"/>
      <c r="AT21" s="17"/>
      <c r="AU21" s="19"/>
      <c r="AV21" s="17"/>
      <c r="AW21" s="17"/>
      <c r="AX21" s="19"/>
      <c r="AY21" s="17"/>
      <c r="AZ21" s="17"/>
      <c r="BA21" s="19"/>
      <c r="BB21" s="17"/>
      <c r="BC21" s="17"/>
      <c r="BD21" s="19"/>
      <c r="BE21" s="17"/>
      <c r="BF21" s="17"/>
      <c r="BG21" s="19"/>
      <c r="BH21" s="17"/>
      <c r="BI21" s="17"/>
      <c r="BJ21" s="19"/>
      <c r="BK21" s="17"/>
      <c r="BL21" s="17"/>
      <c r="BM21" s="19"/>
      <c r="BN21" s="17"/>
      <c r="BO21" s="17"/>
      <c r="BP21" s="19"/>
      <c r="BQ21" s="17"/>
      <c r="BR21" s="17"/>
      <c r="BS21" s="19"/>
      <c r="BT21" s="17"/>
      <c r="BU21" s="17"/>
      <c r="BV21" s="19"/>
      <c r="BW21" s="17"/>
      <c r="BX21" s="17"/>
      <c r="BY21" s="19"/>
      <c r="BZ21" s="17"/>
      <c r="CA21" s="17"/>
      <c r="CB21" s="19"/>
      <c r="CC21" s="17"/>
      <c r="CD21" s="17"/>
      <c r="CE21" s="19"/>
      <c r="CF21" s="17"/>
      <c r="CG21" s="17"/>
    </row>
    <row r="22" spans="2:85" ht="60.75" hidden="1" customHeight="1">
      <c r="B22" s="15">
        <f t="shared" si="0"/>
        <v>36</v>
      </c>
      <c r="C22" s="16">
        <f t="shared" si="1"/>
        <v>43010</v>
      </c>
      <c r="D22" s="16"/>
      <c r="E22" s="19"/>
      <c r="F22" s="17"/>
      <c r="G22" s="17"/>
      <c r="H22" s="19"/>
      <c r="I22" s="17"/>
      <c r="J22" s="17"/>
      <c r="K22" s="19"/>
      <c r="L22" s="17"/>
      <c r="M22" s="17"/>
      <c r="N22" s="19"/>
      <c r="O22" s="17"/>
      <c r="P22" s="17"/>
      <c r="Q22" s="19"/>
      <c r="R22" s="17"/>
      <c r="S22" s="17"/>
      <c r="T22" s="19"/>
      <c r="U22" s="17"/>
      <c r="V22" s="17"/>
      <c r="W22" s="19"/>
      <c r="X22" s="17"/>
      <c r="Y22" s="17"/>
      <c r="Z22" s="19"/>
      <c r="AA22" s="17"/>
      <c r="AB22" s="17"/>
      <c r="AC22" s="19"/>
      <c r="AD22" s="17"/>
      <c r="AE22" s="17"/>
      <c r="AF22" s="19"/>
      <c r="AG22" s="17"/>
      <c r="AH22" s="17"/>
      <c r="AI22" s="19"/>
      <c r="AJ22" s="17"/>
      <c r="AK22" s="17"/>
      <c r="AL22" s="17"/>
      <c r="AM22" s="17"/>
      <c r="AN22" s="17"/>
      <c r="AO22" s="19"/>
      <c r="AP22" s="17"/>
      <c r="AQ22" s="17"/>
      <c r="AR22" s="19"/>
      <c r="AS22" s="17"/>
      <c r="AT22" s="17"/>
      <c r="AU22" s="19"/>
      <c r="AV22" s="17"/>
      <c r="AW22" s="17"/>
      <c r="AX22" s="19"/>
      <c r="AY22" s="17"/>
      <c r="AZ22" s="17"/>
      <c r="BA22" s="19"/>
      <c r="BB22" s="17"/>
      <c r="BC22" s="17"/>
      <c r="BD22" s="19"/>
      <c r="BE22" s="17"/>
      <c r="BF22" s="17"/>
      <c r="BG22" s="19"/>
      <c r="BH22" s="17"/>
      <c r="BI22" s="17"/>
      <c r="BJ22" s="19"/>
      <c r="BK22" s="17"/>
      <c r="BL22" s="17"/>
      <c r="BM22" s="19"/>
      <c r="BN22" s="17"/>
      <c r="BO22" s="17"/>
      <c r="BP22" s="19"/>
      <c r="BQ22" s="17"/>
      <c r="BR22" s="17"/>
      <c r="BS22" s="19"/>
      <c r="BT22" s="17"/>
      <c r="BU22" s="17"/>
      <c r="BV22" s="19"/>
      <c r="BW22" s="17"/>
      <c r="BX22" s="17"/>
      <c r="BY22" s="19"/>
      <c r="BZ22" s="17"/>
      <c r="CA22" s="17"/>
      <c r="CB22" s="19"/>
      <c r="CC22" s="17"/>
      <c r="CD22" s="17"/>
      <c r="CE22" s="19"/>
      <c r="CF22" s="17"/>
      <c r="CG22" s="17"/>
    </row>
    <row r="23" spans="2:85" ht="81" hidden="1" customHeight="1">
      <c r="B23" s="15">
        <f t="shared" si="0"/>
        <v>37</v>
      </c>
      <c r="C23" s="16">
        <f t="shared" si="1"/>
        <v>43017</v>
      </c>
      <c r="D23" s="16"/>
      <c r="E23" s="19"/>
      <c r="F23" s="17"/>
      <c r="G23" s="17"/>
      <c r="H23" s="19"/>
      <c r="I23" s="17"/>
      <c r="J23" s="17"/>
      <c r="K23" s="19"/>
      <c r="L23" s="17"/>
      <c r="M23" s="17"/>
      <c r="N23" s="19"/>
      <c r="O23" s="17"/>
      <c r="P23" s="17"/>
      <c r="Q23" s="19"/>
      <c r="R23" s="17"/>
      <c r="S23" s="17"/>
      <c r="T23" s="19"/>
      <c r="U23" s="17"/>
      <c r="V23" s="17"/>
      <c r="W23" s="19"/>
      <c r="X23" s="17"/>
      <c r="Y23" s="17"/>
      <c r="Z23" s="19"/>
      <c r="AA23" s="17"/>
      <c r="AB23" s="17"/>
      <c r="AC23" s="19"/>
      <c r="AD23" s="17"/>
      <c r="AE23" s="17"/>
      <c r="AF23" s="19"/>
      <c r="AG23" s="17"/>
      <c r="AH23" s="17"/>
      <c r="AI23" s="19"/>
      <c r="AJ23" s="17"/>
      <c r="AK23" s="17"/>
      <c r="AL23" s="17"/>
      <c r="AM23" s="17"/>
      <c r="AN23" s="17"/>
      <c r="AO23" s="19"/>
      <c r="AP23" s="17"/>
      <c r="AQ23" s="17"/>
      <c r="AR23" s="19"/>
      <c r="AS23" s="17"/>
      <c r="AT23" s="17"/>
      <c r="AU23" s="19"/>
      <c r="AV23" s="17"/>
      <c r="AW23" s="17"/>
      <c r="AX23" s="19"/>
      <c r="AY23" s="17"/>
      <c r="AZ23" s="17"/>
      <c r="BA23" s="19"/>
      <c r="BB23" s="17"/>
      <c r="BC23" s="17"/>
      <c r="BD23" s="19"/>
      <c r="BE23" s="17"/>
      <c r="BF23" s="17"/>
      <c r="BG23" s="19"/>
      <c r="BH23" s="17"/>
      <c r="BI23" s="17"/>
      <c r="BJ23" s="19"/>
      <c r="BK23" s="17"/>
      <c r="BL23" s="17"/>
      <c r="BM23" s="19"/>
      <c r="BN23" s="17"/>
      <c r="BO23" s="17"/>
      <c r="BP23" s="19"/>
      <c r="BQ23" s="17"/>
      <c r="BR23" s="17"/>
      <c r="BS23" s="19"/>
      <c r="BT23" s="17"/>
      <c r="BU23" s="17"/>
      <c r="BV23" s="19"/>
      <c r="BW23" s="17"/>
      <c r="BX23" s="17"/>
      <c r="BY23" s="19"/>
      <c r="BZ23" s="17"/>
      <c r="CA23" s="17"/>
      <c r="CB23" s="19"/>
      <c r="CC23" s="17"/>
      <c r="CD23" s="17"/>
      <c r="CE23" s="19"/>
      <c r="CF23" s="17"/>
      <c r="CG23" s="17"/>
    </row>
    <row r="24" spans="2:85" ht="40.5" hidden="1" customHeight="1">
      <c r="B24" s="15">
        <f t="shared" si="0"/>
        <v>38</v>
      </c>
      <c r="C24" s="16">
        <f t="shared" si="1"/>
        <v>43024</v>
      </c>
      <c r="D24" s="16"/>
      <c r="E24" s="19"/>
      <c r="F24" s="17"/>
      <c r="G24" s="17"/>
      <c r="H24" s="19"/>
      <c r="I24" s="17"/>
      <c r="J24" s="17"/>
      <c r="K24" s="19"/>
      <c r="L24" s="17"/>
      <c r="M24" s="17"/>
      <c r="N24" s="19"/>
      <c r="O24" s="17"/>
      <c r="P24" s="17"/>
      <c r="Q24" s="19"/>
      <c r="R24" s="17"/>
      <c r="S24" s="17"/>
      <c r="T24" s="19"/>
      <c r="U24" s="17"/>
      <c r="V24" s="17"/>
      <c r="W24" s="19"/>
      <c r="X24" s="17"/>
      <c r="Y24" s="17"/>
      <c r="Z24" s="19"/>
      <c r="AA24" s="17"/>
      <c r="AB24" s="17"/>
      <c r="AC24" s="19"/>
      <c r="AD24" s="17"/>
      <c r="AE24" s="17"/>
      <c r="AF24" s="19"/>
      <c r="AG24" s="17"/>
      <c r="AH24" s="17"/>
      <c r="AI24" s="19"/>
      <c r="AJ24" s="17"/>
      <c r="AK24" s="17"/>
      <c r="AL24" s="17"/>
      <c r="AM24" s="17"/>
      <c r="AN24" s="17"/>
      <c r="AO24" s="19"/>
      <c r="AP24" s="17"/>
      <c r="AQ24" s="17"/>
      <c r="AR24" s="19"/>
      <c r="AS24" s="17"/>
      <c r="AT24" s="17"/>
      <c r="AU24" s="19"/>
      <c r="AV24" s="17"/>
      <c r="AW24" s="17"/>
      <c r="AX24" s="19"/>
      <c r="AY24" s="17"/>
      <c r="AZ24" s="17"/>
      <c r="BA24" s="19"/>
      <c r="BB24" s="17"/>
      <c r="BC24" s="17"/>
      <c r="BD24" s="19"/>
      <c r="BE24" s="17"/>
      <c r="BF24" s="17"/>
      <c r="BG24" s="19"/>
      <c r="BH24" s="17"/>
      <c r="BI24" s="17"/>
      <c r="BJ24" s="19"/>
      <c r="BK24" s="17"/>
      <c r="BL24" s="17"/>
      <c r="BM24" s="19"/>
      <c r="BN24" s="17"/>
      <c r="BO24" s="17"/>
      <c r="BP24" s="19"/>
      <c r="BQ24" s="17"/>
      <c r="BR24" s="17"/>
      <c r="BS24" s="19"/>
      <c r="BT24" s="17"/>
      <c r="BU24" s="17"/>
      <c r="BV24" s="19"/>
      <c r="BW24" s="17"/>
      <c r="BX24" s="17"/>
      <c r="BY24" s="19"/>
      <c r="BZ24" s="17"/>
      <c r="CA24" s="17"/>
      <c r="CB24" s="19"/>
      <c r="CC24" s="17"/>
      <c r="CD24" s="17"/>
      <c r="CE24" s="19"/>
      <c r="CF24" s="17"/>
      <c r="CG24" s="17"/>
    </row>
    <row r="25" spans="2:85" ht="81.75" hidden="1" customHeight="1">
      <c r="B25" s="15">
        <f>B24+1</f>
        <v>39</v>
      </c>
      <c r="C25" s="16">
        <f>C24+7</f>
        <v>43031</v>
      </c>
      <c r="D25" s="16"/>
      <c r="E25" s="19"/>
      <c r="F25" s="17"/>
      <c r="G25" s="17"/>
      <c r="H25" s="19"/>
      <c r="I25" s="17"/>
      <c r="J25" s="17"/>
      <c r="K25" s="19"/>
      <c r="L25" s="17"/>
      <c r="M25" s="17"/>
      <c r="N25" s="19"/>
      <c r="O25" s="17"/>
      <c r="P25" s="17"/>
      <c r="Q25" s="19"/>
      <c r="R25" s="17"/>
      <c r="S25" s="17"/>
      <c r="T25" s="19"/>
      <c r="U25" s="17"/>
      <c r="V25" s="17"/>
      <c r="W25" s="19"/>
      <c r="X25" s="17"/>
      <c r="Y25" s="17"/>
      <c r="Z25" s="19"/>
      <c r="AA25" s="17"/>
      <c r="AB25" s="17"/>
      <c r="AC25" s="19"/>
      <c r="AD25" s="17"/>
      <c r="AE25" s="17"/>
      <c r="AF25" s="19"/>
      <c r="AG25" s="17"/>
      <c r="AH25" s="17"/>
      <c r="AI25" s="19"/>
      <c r="AJ25" s="17"/>
      <c r="AK25" s="17"/>
      <c r="AL25" s="17"/>
      <c r="AM25" s="17"/>
      <c r="AN25" s="17"/>
      <c r="AO25" s="19"/>
      <c r="AP25" s="17"/>
      <c r="AQ25" s="17"/>
      <c r="AR25" s="19"/>
      <c r="AS25" s="17"/>
      <c r="AT25" s="17"/>
      <c r="AU25" s="19"/>
      <c r="AV25" s="17"/>
      <c r="AW25" s="17"/>
      <c r="AX25" s="19"/>
      <c r="AY25" s="17"/>
      <c r="AZ25" s="17"/>
      <c r="BA25" s="19"/>
      <c r="BB25" s="17"/>
      <c r="BC25" s="17"/>
      <c r="BD25" s="19"/>
      <c r="BE25" s="17"/>
      <c r="BF25" s="17"/>
      <c r="BG25" s="19"/>
      <c r="BH25" s="17"/>
      <c r="BI25" s="17"/>
      <c r="BJ25" s="19"/>
      <c r="BK25" s="17"/>
      <c r="BL25" s="17"/>
      <c r="BM25" s="19"/>
      <c r="BN25" s="17"/>
      <c r="BO25" s="17"/>
      <c r="BP25" s="19"/>
      <c r="BQ25" s="17"/>
      <c r="BR25" s="17"/>
      <c r="BS25" s="19"/>
      <c r="BT25" s="17"/>
      <c r="BU25" s="17"/>
      <c r="BV25" s="19"/>
      <c r="BW25" s="17"/>
      <c r="BX25" s="17"/>
      <c r="BY25" s="19"/>
      <c r="BZ25" s="17"/>
      <c r="CA25" s="17"/>
      <c r="CB25" s="19"/>
      <c r="CC25" s="17"/>
      <c r="CD25" s="17"/>
      <c r="CE25" s="19"/>
      <c r="CF25" s="17"/>
      <c r="CG25" s="17"/>
    </row>
    <row r="26" spans="2:85" ht="20.25" hidden="1" customHeight="1">
      <c r="B26" s="15">
        <f>B25+1</f>
        <v>40</v>
      </c>
      <c r="C26" s="16">
        <f>C25+7</f>
        <v>43038</v>
      </c>
      <c r="D26" s="16"/>
      <c r="E26" s="19"/>
      <c r="F26" s="17"/>
      <c r="G26" s="17"/>
      <c r="H26" s="19"/>
      <c r="I26" s="17"/>
      <c r="J26" s="17"/>
      <c r="K26" s="19"/>
      <c r="L26" s="17"/>
      <c r="M26" s="17"/>
      <c r="N26" s="19"/>
      <c r="O26" s="17"/>
      <c r="P26" s="17"/>
      <c r="Q26" s="19"/>
      <c r="R26" s="17"/>
      <c r="S26" s="17"/>
      <c r="T26" s="19"/>
      <c r="U26" s="17"/>
      <c r="V26" s="17"/>
      <c r="W26" s="19"/>
      <c r="X26" s="17"/>
      <c r="Y26" s="17"/>
      <c r="Z26" s="19"/>
      <c r="AA26" s="17"/>
      <c r="AB26" s="17"/>
      <c r="AC26" s="19"/>
      <c r="AD26" s="17"/>
      <c r="AE26" s="17"/>
      <c r="AF26" s="19"/>
      <c r="AG26" s="17"/>
      <c r="AH26" s="17"/>
      <c r="AI26" s="19"/>
      <c r="AJ26" s="17"/>
      <c r="AK26" s="17"/>
      <c r="AL26" s="17"/>
      <c r="AM26" s="17"/>
      <c r="AN26" s="17"/>
      <c r="AO26" s="19"/>
      <c r="AP26" s="17"/>
      <c r="AQ26" s="17"/>
      <c r="AR26" s="19"/>
      <c r="AS26" s="17"/>
      <c r="AT26" s="17"/>
      <c r="AU26" s="19"/>
      <c r="AV26" s="17"/>
      <c r="AW26" s="17"/>
      <c r="AX26" s="19"/>
      <c r="AY26" s="17"/>
      <c r="AZ26" s="17"/>
      <c r="BA26" s="19"/>
      <c r="BB26" s="17"/>
      <c r="BC26" s="17"/>
      <c r="BD26" s="19"/>
      <c r="BE26" s="17"/>
      <c r="BF26" s="17"/>
      <c r="BG26" s="19"/>
      <c r="BH26" s="17"/>
      <c r="BI26" s="17"/>
      <c r="BJ26" s="19"/>
      <c r="BK26" s="17"/>
      <c r="BL26" s="17"/>
      <c r="BM26" s="19"/>
      <c r="BN26" s="17"/>
      <c r="BO26" s="17"/>
      <c r="BP26" s="19"/>
      <c r="BQ26" s="17"/>
      <c r="BR26" s="17"/>
      <c r="BS26" s="19"/>
      <c r="BT26" s="17"/>
      <c r="BU26" s="17"/>
      <c r="BV26" s="19"/>
      <c r="BW26" s="17"/>
      <c r="BX26" s="17"/>
      <c r="BY26" s="19"/>
      <c r="BZ26" s="17"/>
      <c r="CA26" s="17"/>
      <c r="CB26" s="19"/>
      <c r="CC26" s="17"/>
      <c r="CD26" s="17"/>
      <c r="CE26" s="19"/>
      <c r="CF26" s="17"/>
      <c r="CG26" s="17"/>
    </row>
    <row r="27" spans="2:85" ht="40.5" hidden="1" customHeight="1">
      <c r="B27" s="15">
        <f t="shared" si="0"/>
        <v>41</v>
      </c>
      <c r="C27" s="16">
        <f t="shared" si="1"/>
        <v>43045</v>
      </c>
      <c r="D27" s="16"/>
      <c r="E27" s="19"/>
      <c r="F27" s="17"/>
      <c r="G27" s="17"/>
      <c r="H27" s="19"/>
      <c r="I27" s="17"/>
      <c r="J27" s="17"/>
      <c r="K27" s="19"/>
      <c r="L27" s="17"/>
      <c r="M27" s="17"/>
      <c r="N27" s="19"/>
      <c r="O27" s="17"/>
      <c r="P27" s="17"/>
      <c r="Q27" s="19"/>
      <c r="R27" s="17"/>
      <c r="S27" s="17"/>
      <c r="T27" s="19"/>
      <c r="U27" s="17"/>
      <c r="V27" s="17"/>
      <c r="W27" s="19"/>
      <c r="X27" s="17"/>
      <c r="Y27" s="17"/>
      <c r="Z27" s="19"/>
      <c r="AA27" s="17"/>
      <c r="AB27" s="17"/>
      <c r="AC27" s="19"/>
      <c r="AD27" s="17"/>
      <c r="AE27" s="17"/>
      <c r="AF27" s="19"/>
      <c r="AG27" s="17"/>
      <c r="AH27" s="17"/>
      <c r="AI27" s="19"/>
      <c r="AJ27" s="17"/>
      <c r="AK27" s="17"/>
      <c r="AL27" s="17"/>
      <c r="AM27" s="17"/>
      <c r="AN27" s="17"/>
      <c r="AO27" s="19"/>
      <c r="AP27" s="17"/>
      <c r="AQ27" s="17"/>
      <c r="AR27" s="19"/>
      <c r="AS27" s="17"/>
      <c r="AT27" s="17"/>
      <c r="AU27" s="19"/>
      <c r="AV27" s="17"/>
      <c r="AW27" s="17"/>
      <c r="AX27" s="19"/>
      <c r="AY27" s="17"/>
      <c r="AZ27" s="17"/>
      <c r="BA27" s="19"/>
      <c r="BB27" s="17"/>
      <c r="BC27" s="17"/>
      <c r="BD27" s="19"/>
      <c r="BE27" s="17"/>
      <c r="BF27" s="17"/>
      <c r="BG27" s="19"/>
      <c r="BH27" s="17"/>
      <c r="BI27" s="17"/>
      <c r="BJ27" s="19"/>
      <c r="BK27" s="17"/>
      <c r="BL27" s="17"/>
      <c r="BM27" s="19"/>
      <c r="BN27" s="17"/>
      <c r="BO27" s="17"/>
      <c r="BP27" s="19"/>
      <c r="BQ27" s="17"/>
      <c r="BR27" s="17"/>
      <c r="BS27" s="19"/>
      <c r="BT27" s="17"/>
      <c r="BU27" s="17"/>
      <c r="BV27" s="19"/>
      <c r="BW27" s="17"/>
      <c r="BX27" s="17"/>
      <c r="BY27" s="19"/>
      <c r="BZ27" s="17"/>
      <c r="CA27" s="17"/>
      <c r="CB27" s="19"/>
      <c r="CC27" s="17"/>
      <c r="CD27" s="17"/>
      <c r="CE27" s="19"/>
      <c r="CF27" s="17"/>
      <c r="CG27" s="17"/>
    </row>
    <row r="28" spans="2:85" ht="222.75" hidden="1" customHeight="1">
      <c r="B28" s="15">
        <f t="shared" si="0"/>
        <v>42</v>
      </c>
      <c r="C28" s="16">
        <f t="shared" si="1"/>
        <v>43052</v>
      </c>
      <c r="D28" s="16"/>
      <c r="E28" s="19"/>
      <c r="F28" s="17"/>
      <c r="G28" s="17"/>
      <c r="H28" s="19"/>
      <c r="I28" s="17"/>
      <c r="J28" s="17"/>
      <c r="K28" s="19"/>
      <c r="L28" s="17"/>
      <c r="M28" s="17"/>
      <c r="N28" s="19"/>
      <c r="O28" s="17"/>
      <c r="P28" s="17"/>
      <c r="Q28" s="19"/>
      <c r="R28" s="17"/>
      <c r="S28" s="17"/>
      <c r="T28" s="19"/>
      <c r="U28" s="17"/>
      <c r="V28" s="17"/>
      <c r="W28" s="19"/>
      <c r="X28" s="17"/>
      <c r="Y28" s="17"/>
      <c r="Z28" s="19"/>
      <c r="AA28" s="17"/>
      <c r="AB28" s="17"/>
      <c r="AC28" s="19"/>
      <c r="AD28" s="17"/>
      <c r="AE28" s="17"/>
      <c r="AF28" s="19"/>
      <c r="AG28" s="17"/>
      <c r="AH28" s="17"/>
      <c r="AI28" s="19"/>
      <c r="AJ28" s="17"/>
      <c r="AK28" s="17"/>
      <c r="AL28" s="17"/>
      <c r="AM28" s="17"/>
      <c r="AN28" s="17"/>
      <c r="AO28" s="19"/>
      <c r="AP28" s="17"/>
      <c r="AQ28" s="17"/>
      <c r="AR28" s="19"/>
      <c r="AS28" s="17"/>
      <c r="AT28" s="17"/>
      <c r="AU28" s="19"/>
      <c r="AV28" s="17"/>
      <c r="AW28" s="17"/>
      <c r="AX28" s="19"/>
      <c r="AY28" s="17"/>
      <c r="AZ28" s="17"/>
      <c r="BA28" s="19"/>
      <c r="BB28" s="17"/>
      <c r="BC28" s="17"/>
      <c r="BD28" s="19"/>
      <c r="BE28" s="17"/>
      <c r="BF28" s="17"/>
      <c r="BG28" s="19"/>
      <c r="BH28" s="17"/>
      <c r="BI28" s="17"/>
      <c r="BJ28" s="19"/>
      <c r="BK28" s="17"/>
      <c r="BL28" s="17"/>
      <c r="BM28" s="19"/>
      <c r="BN28" s="17"/>
      <c r="BO28" s="17"/>
      <c r="BP28" s="19"/>
      <c r="BQ28" s="17"/>
      <c r="BR28" s="17"/>
      <c r="BS28" s="19"/>
      <c r="BT28" s="17"/>
      <c r="BU28" s="17"/>
      <c r="BV28" s="19"/>
      <c r="BW28" s="17"/>
      <c r="BX28" s="17"/>
      <c r="BY28" s="19"/>
      <c r="BZ28" s="17"/>
      <c r="CA28" s="17"/>
      <c r="CB28" s="19"/>
      <c r="CC28" s="17"/>
      <c r="CD28" s="17"/>
      <c r="CE28" s="19"/>
      <c r="CF28" s="17"/>
      <c r="CG28" s="17"/>
    </row>
    <row r="29" spans="2:85" ht="20.25" hidden="1" customHeight="1">
      <c r="B29" s="15">
        <f t="shared" si="0"/>
        <v>43</v>
      </c>
      <c r="C29" s="16">
        <f t="shared" si="1"/>
        <v>43059</v>
      </c>
      <c r="D29" s="16"/>
      <c r="E29" s="19"/>
      <c r="F29" s="17"/>
      <c r="G29" s="17"/>
      <c r="H29" s="19"/>
      <c r="I29" s="17"/>
      <c r="J29" s="17"/>
      <c r="K29" s="19"/>
      <c r="L29" s="17"/>
      <c r="M29" s="17"/>
      <c r="N29" s="19"/>
      <c r="O29" s="17"/>
      <c r="P29" s="17"/>
      <c r="Q29" s="19"/>
      <c r="R29" s="17"/>
      <c r="S29" s="17"/>
      <c r="T29" s="19"/>
      <c r="U29" s="17"/>
      <c r="V29" s="17"/>
      <c r="W29" s="19"/>
      <c r="X29" s="17"/>
      <c r="Y29" s="17"/>
      <c r="Z29" s="19"/>
      <c r="AA29" s="17"/>
      <c r="AB29" s="17"/>
      <c r="AC29" s="19"/>
      <c r="AD29" s="17"/>
      <c r="AE29" s="17"/>
      <c r="AF29" s="19"/>
      <c r="AG29" s="17"/>
      <c r="AH29" s="17"/>
      <c r="AI29" s="19"/>
      <c r="AJ29" s="17"/>
      <c r="AK29" s="17"/>
      <c r="AL29" s="17"/>
      <c r="AM29" s="17"/>
      <c r="AN29" s="17"/>
      <c r="AO29" s="19"/>
      <c r="AP29" s="17"/>
      <c r="AQ29" s="17"/>
      <c r="AR29" s="19"/>
      <c r="AS29" s="17"/>
      <c r="AT29" s="17"/>
      <c r="AU29" s="19"/>
      <c r="AV29" s="17"/>
      <c r="AW29" s="17"/>
      <c r="AX29" s="19"/>
      <c r="AY29" s="17"/>
      <c r="AZ29" s="17"/>
      <c r="BA29" s="19"/>
      <c r="BB29" s="17"/>
      <c r="BC29" s="17"/>
      <c r="BD29" s="19"/>
      <c r="BE29" s="17"/>
      <c r="BF29" s="17"/>
      <c r="BG29" s="19"/>
      <c r="BH29" s="17"/>
      <c r="BI29" s="17"/>
      <c r="BJ29" s="19"/>
      <c r="BK29" s="17"/>
      <c r="BL29" s="17"/>
      <c r="BM29" s="19"/>
      <c r="BN29" s="17"/>
      <c r="BO29" s="17"/>
      <c r="BP29" s="19"/>
      <c r="BQ29" s="17"/>
      <c r="BR29" s="17"/>
      <c r="BS29" s="19"/>
      <c r="BT29" s="17"/>
      <c r="BU29" s="17"/>
      <c r="BV29" s="19"/>
      <c r="BW29" s="17"/>
      <c r="BX29" s="17"/>
      <c r="BY29" s="19"/>
      <c r="BZ29" s="17"/>
      <c r="CA29" s="17"/>
      <c r="CB29" s="19"/>
      <c r="CC29" s="17"/>
      <c r="CD29" s="17"/>
      <c r="CE29" s="19"/>
      <c r="CF29" s="17"/>
      <c r="CG29" s="17"/>
    </row>
    <row r="30" spans="2:85" ht="20.25" hidden="1" customHeight="1">
      <c r="B30" s="15">
        <f t="shared" si="0"/>
        <v>44</v>
      </c>
      <c r="C30" s="16">
        <f t="shared" si="1"/>
        <v>43066</v>
      </c>
      <c r="D30" s="16"/>
      <c r="E30" s="19"/>
      <c r="F30" s="17"/>
      <c r="G30" s="17"/>
      <c r="H30" s="19"/>
      <c r="I30" s="17"/>
      <c r="J30" s="17"/>
      <c r="K30" s="19"/>
      <c r="L30" s="17"/>
      <c r="M30" s="17"/>
      <c r="N30" s="19"/>
      <c r="O30" s="17"/>
      <c r="P30" s="17"/>
      <c r="Q30" s="19"/>
      <c r="R30" s="17"/>
      <c r="S30" s="17"/>
      <c r="T30" s="19"/>
      <c r="U30" s="17"/>
      <c r="V30" s="17"/>
      <c r="W30" s="19"/>
      <c r="X30" s="17"/>
      <c r="Y30" s="17"/>
      <c r="Z30" s="19"/>
      <c r="AA30" s="17"/>
      <c r="AB30" s="17"/>
      <c r="AC30" s="19"/>
      <c r="AD30" s="17"/>
      <c r="AE30" s="17"/>
      <c r="AF30" s="19"/>
      <c r="AG30" s="17"/>
      <c r="AH30" s="17"/>
      <c r="AI30" s="19"/>
      <c r="AJ30" s="17"/>
      <c r="AK30" s="17"/>
      <c r="AL30" s="17"/>
      <c r="AM30" s="17"/>
      <c r="AN30" s="17"/>
      <c r="AO30" s="19"/>
      <c r="AP30" s="17"/>
      <c r="AQ30" s="17"/>
      <c r="AR30" s="19"/>
      <c r="AS30" s="17"/>
      <c r="AT30" s="17"/>
      <c r="AU30" s="19"/>
      <c r="AV30" s="17"/>
      <c r="AW30" s="17"/>
      <c r="AX30" s="19"/>
      <c r="AY30" s="17"/>
      <c r="AZ30" s="17"/>
      <c r="BA30" s="19"/>
      <c r="BB30" s="17"/>
      <c r="BC30" s="17"/>
      <c r="BD30" s="19"/>
      <c r="BE30" s="17"/>
      <c r="BF30" s="17"/>
      <c r="BG30" s="19"/>
      <c r="BH30" s="17"/>
      <c r="BI30" s="17"/>
      <c r="BJ30" s="19"/>
      <c r="BK30" s="17"/>
      <c r="BL30" s="17"/>
      <c r="BM30" s="19"/>
      <c r="BN30" s="17"/>
      <c r="BO30" s="17"/>
      <c r="BP30" s="19"/>
      <c r="BQ30" s="17"/>
      <c r="BR30" s="17"/>
      <c r="BS30" s="19"/>
      <c r="BT30" s="17"/>
      <c r="BU30" s="17"/>
      <c r="BV30" s="19"/>
      <c r="BW30" s="17"/>
      <c r="BX30" s="17"/>
      <c r="BY30" s="19"/>
      <c r="BZ30" s="17"/>
      <c r="CA30" s="17"/>
      <c r="CB30" s="19"/>
      <c r="CC30" s="17"/>
      <c r="CD30" s="17"/>
      <c r="CE30" s="19"/>
      <c r="CF30" s="17"/>
      <c r="CG30" s="17"/>
    </row>
    <row r="31" spans="2:85" ht="20.25" hidden="1" customHeight="1">
      <c r="B31" s="15">
        <f t="shared" si="0"/>
        <v>45</v>
      </c>
      <c r="C31" s="16">
        <f t="shared" si="1"/>
        <v>43073</v>
      </c>
      <c r="D31" s="16"/>
      <c r="E31" s="19"/>
      <c r="F31" s="17"/>
      <c r="G31" s="17"/>
      <c r="H31" s="19"/>
      <c r="I31" s="17"/>
      <c r="J31" s="17"/>
      <c r="K31" s="19"/>
      <c r="L31" s="17"/>
      <c r="M31" s="17"/>
      <c r="N31" s="19"/>
      <c r="O31" s="17"/>
      <c r="P31" s="17"/>
      <c r="Q31" s="19"/>
      <c r="R31" s="17"/>
      <c r="S31" s="17"/>
      <c r="T31" s="19"/>
      <c r="U31" s="17"/>
      <c r="V31" s="17"/>
      <c r="W31" s="19"/>
      <c r="X31" s="17"/>
      <c r="Y31" s="17"/>
      <c r="Z31" s="19"/>
      <c r="AA31" s="17"/>
      <c r="AB31" s="17"/>
      <c r="AC31" s="19"/>
      <c r="AD31" s="17"/>
      <c r="AE31" s="17"/>
      <c r="AF31" s="19"/>
      <c r="AG31" s="17"/>
      <c r="AH31" s="17"/>
      <c r="AI31" s="19"/>
      <c r="AJ31" s="17"/>
      <c r="AK31" s="17"/>
      <c r="AL31" s="17"/>
      <c r="AM31" s="17"/>
      <c r="AN31" s="17"/>
      <c r="AO31" s="19"/>
      <c r="AP31" s="17"/>
      <c r="AQ31" s="17"/>
      <c r="AR31" s="19"/>
      <c r="AS31" s="17"/>
      <c r="AT31" s="17"/>
      <c r="AU31" s="19"/>
      <c r="AV31" s="17"/>
      <c r="AW31" s="17"/>
      <c r="AX31" s="19"/>
      <c r="AY31" s="17"/>
      <c r="AZ31" s="17"/>
      <c r="BA31" s="19"/>
      <c r="BB31" s="17"/>
      <c r="BC31" s="17"/>
      <c r="BD31" s="19"/>
      <c r="BE31" s="17"/>
      <c r="BF31" s="17"/>
      <c r="BG31" s="19"/>
      <c r="BH31" s="17"/>
      <c r="BI31" s="17"/>
      <c r="BJ31" s="19"/>
      <c r="BK31" s="17"/>
      <c r="BL31" s="17"/>
      <c r="BM31" s="19"/>
      <c r="BN31" s="17"/>
      <c r="BO31" s="17"/>
      <c r="BP31" s="19"/>
      <c r="BQ31" s="17"/>
      <c r="BR31" s="17"/>
      <c r="BS31" s="19"/>
      <c r="BT31" s="17"/>
      <c r="BU31" s="17"/>
      <c r="BV31" s="19"/>
      <c r="BW31" s="17"/>
      <c r="BX31" s="17"/>
      <c r="BY31" s="19"/>
      <c r="BZ31" s="17"/>
      <c r="CA31" s="17"/>
      <c r="CB31" s="19"/>
      <c r="CC31" s="17"/>
      <c r="CD31" s="17"/>
      <c r="CE31" s="19"/>
      <c r="CF31" s="17"/>
      <c r="CG31" s="17"/>
    </row>
    <row r="32" spans="2:85" ht="20.25" hidden="1" customHeight="1">
      <c r="B32" s="15">
        <f t="shared" si="0"/>
        <v>46</v>
      </c>
      <c r="C32" s="16">
        <f t="shared" si="1"/>
        <v>43080</v>
      </c>
      <c r="D32" s="16"/>
      <c r="E32" s="19"/>
      <c r="F32" s="17"/>
      <c r="G32" s="17"/>
      <c r="H32" s="19"/>
      <c r="I32" s="17"/>
      <c r="J32" s="17"/>
      <c r="K32" s="19"/>
      <c r="L32" s="17"/>
      <c r="M32" s="17"/>
      <c r="N32" s="19"/>
      <c r="O32" s="17"/>
      <c r="P32" s="17"/>
      <c r="Q32" s="19"/>
      <c r="R32" s="17"/>
      <c r="S32" s="17"/>
      <c r="T32" s="19"/>
      <c r="U32" s="17"/>
      <c r="V32" s="17"/>
      <c r="W32" s="19"/>
      <c r="X32" s="17"/>
      <c r="Y32" s="17"/>
      <c r="Z32" s="19"/>
      <c r="AA32" s="17"/>
      <c r="AB32" s="17"/>
      <c r="AC32" s="19"/>
      <c r="AD32" s="17"/>
      <c r="AE32" s="17"/>
      <c r="AF32" s="19"/>
      <c r="AG32" s="17"/>
      <c r="AH32" s="17"/>
      <c r="AI32" s="19"/>
      <c r="AJ32" s="17"/>
      <c r="AK32" s="17"/>
      <c r="AL32" s="17"/>
      <c r="AM32" s="17"/>
      <c r="AN32" s="17"/>
      <c r="AO32" s="19"/>
      <c r="AP32" s="17"/>
      <c r="AQ32" s="17"/>
      <c r="AR32" s="19"/>
      <c r="AS32" s="17"/>
      <c r="AT32" s="17"/>
      <c r="AU32" s="19"/>
      <c r="AV32" s="17"/>
      <c r="AW32" s="17"/>
      <c r="AX32" s="19"/>
      <c r="AY32" s="17"/>
      <c r="AZ32" s="17"/>
      <c r="BA32" s="19"/>
      <c r="BB32" s="17"/>
      <c r="BC32" s="17"/>
      <c r="BD32" s="19"/>
      <c r="BE32" s="17"/>
      <c r="BF32" s="17"/>
      <c r="BG32" s="19"/>
      <c r="BH32" s="17"/>
      <c r="BI32" s="17"/>
      <c r="BJ32" s="19"/>
      <c r="BK32" s="17"/>
      <c r="BL32" s="17"/>
      <c r="BM32" s="19"/>
      <c r="BN32" s="17"/>
      <c r="BO32" s="17"/>
      <c r="BP32" s="19"/>
      <c r="BQ32" s="17"/>
      <c r="BR32" s="17"/>
      <c r="BS32" s="19"/>
      <c r="BT32" s="17"/>
      <c r="BU32" s="17"/>
      <c r="BV32" s="19"/>
      <c r="BW32" s="17"/>
      <c r="BX32" s="17"/>
      <c r="BY32" s="19"/>
      <c r="BZ32" s="17"/>
      <c r="CA32" s="17"/>
      <c r="CB32" s="19"/>
      <c r="CC32" s="17"/>
      <c r="CD32" s="17"/>
      <c r="CE32" s="19"/>
      <c r="CF32" s="17"/>
      <c r="CG32" s="17"/>
    </row>
    <row r="33" spans="2:85" ht="20.25" hidden="1" customHeight="1">
      <c r="B33" s="15">
        <f t="shared" si="0"/>
        <v>47</v>
      </c>
      <c r="C33" s="16">
        <f t="shared" si="1"/>
        <v>43087</v>
      </c>
      <c r="D33" s="16"/>
      <c r="E33" s="19"/>
      <c r="F33" s="17"/>
      <c r="G33" s="17"/>
      <c r="H33" s="19"/>
      <c r="I33" s="17"/>
      <c r="J33" s="17"/>
      <c r="K33" s="19"/>
      <c r="L33" s="17"/>
      <c r="M33" s="17"/>
      <c r="N33" s="19"/>
      <c r="O33" s="17"/>
      <c r="P33" s="17"/>
      <c r="Q33" s="19"/>
      <c r="R33" s="17"/>
      <c r="S33" s="17"/>
      <c r="T33" s="19"/>
      <c r="U33" s="17"/>
      <c r="V33" s="17"/>
      <c r="W33" s="19"/>
      <c r="X33" s="17"/>
      <c r="Y33" s="17"/>
      <c r="Z33" s="19"/>
      <c r="AA33" s="17"/>
      <c r="AB33" s="17"/>
      <c r="AC33" s="19"/>
      <c r="AD33" s="17"/>
      <c r="AE33" s="17"/>
      <c r="AF33" s="19"/>
      <c r="AG33" s="17"/>
      <c r="AH33" s="17"/>
      <c r="AI33" s="19"/>
      <c r="AJ33" s="17"/>
      <c r="AK33" s="17"/>
      <c r="AL33" s="17"/>
      <c r="AM33" s="17"/>
      <c r="AN33" s="17"/>
      <c r="AO33" s="19"/>
      <c r="AP33" s="17"/>
      <c r="AQ33" s="17"/>
      <c r="AR33" s="19"/>
      <c r="AS33" s="17"/>
      <c r="AT33" s="17"/>
      <c r="AU33" s="19"/>
      <c r="AV33" s="17"/>
      <c r="AW33" s="17"/>
      <c r="AX33" s="19"/>
      <c r="AY33" s="17"/>
      <c r="AZ33" s="17"/>
      <c r="BA33" s="19"/>
      <c r="BB33" s="17"/>
      <c r="BC33" s="17"/>
      <c r="BD33" s="19"/>
      <c r="BE33" s="17"/>
      <c r="BF33" s="17"/>
      <c r="BG33" s="19"/>
      <c r="BH33" s="17"/>
      <c r="BI33" s="17"/>
      <c r="BJ33" s="19"/>
      <c r="BK33" s="17"/>
      <c r="BL33" s="17"/>
      <c r="BM33" s="19"/>
      <c r="BN33" s="17"/>
      <c r="BO33" s="17"/>
      <c r="BP33" s="19"/>
      <c r="BQ33" s="17"/>
      <c r="BR33" s="17"/>
      <c r="BS33" s="19"/>
      <c r="BT33" s="17"/>
      <c r="BU33" s="17"/>
      <c r="BV33" s="19"/>
      <c r="BW33" s="17"/>
      <c r="BX33" s="17"/>
      <c r="BY33" s="19"/>
      <c r="BZ33" s="17"/>
      <c r="CA33" s="17"/>
      <c r="CB33" s="19"/>
      <c r="CC33" s="17"/>
      <c r="CD33" s="17"/>
      <c r="CE33" s="19"/>
      <c r="CF33" s="17"/>
      <c r="CG33" s="17"/>
    </row>
    <row r="34" spans="2:85" ht="20.25" hidden="1" customHeight="1">
      <c r="B34" s="15">
        <f t="shared" si="0"/>
        <v>48</v>
      </c>
      <c r="C34" s="16">
        <f t="shared" si="1"/>
        <v>43094</v>
      </c>
      <c r="D34" s="16"/>
      <c r="E34" s="19"/>
      <c r="F34" s="17"/>
      <c r="G34" s="17"/>
      <c r="H34" s="19"/>
      <c r="I34" s="17"/>
      <c r="J34" s="17"/>
      <c r="K34" s="19"/>
      <c r="L34" s="17"/>
      <c r="M34" s="17"/>
      <c r="N34" s="19"/>
      <c r="O34" s="17"/>
      <c r="P34" s="17"/>
      <c r="Q34" s="19"/>
      <c r="R34" s="17"/>
      <c r="S34" s="17"/>
      <c r="T34" s="19"/>
      <c r="U34" s="17"/>
      <c r="V34" s="17"/>
      <c r="W34" s="19"/>
      <c r="X34" s="17"/>
      <c r="Y34" s="17"/>
      <c r="Z34" s="19"/>
      <c r="AA34" s="17"/>
      <c r="AB34" s="17"/>
      <c r="AC34" s="19"/>
      <c r="AD34" s="17"/>
      <c r="AE34" s="17"/>
      <c r="AF34" s="19"/>
      <c r="AG34" s="17"/>
      <c r="AH34" s="17"/>
      <c r="AI34" s="19"/>
      <c r="AJ34" s="17"/>
      <c r="AK34" s="17"/>
      <c r="AL34" s="17"/>
      <c r="AM34" s="17"/>
      <c r="AN34" s="17"/>
      <c r="AO34" s="19"/>
      <c r="AP34" s="17"/>
      <c r="AQ34" s="17"/>
      <c r="AR34" s="19"/>
      <c r="AS34" s="17"/>
      <c r="AT34" s="17"/>
      <c r="AU34" s="19"/>
      <c r="AV34" s="17"/>
      <c r="AW34" s="17"/>
      <c r="AX34" s="19"/>
      <c r="AY34" s="17"/>
      <c r="AZ34" s="17"/>
      <c r="BA34" s="19"/>
      <c r="BB34" s="17"/>
      <c r="BC34" s="17"/>
      <c r="BD34" s="19"/>
      <c r="BE34" s="17"/>
      <c r="BF34" s="17"/>
      <c r="BG34" s="19"/>
      <c r="BH34" s="17"/>
      <c r="BI34" s="17"/>
      <c r="BJ34" s="19"/>
      <c r="BK34" s="17"/>
      <c r="BL34" s="17"/>
      <c r="BM34" s="19"/>
      <c r="BN34" s="17"/>
      <c r="BO34" s="17"/>
      <c r="BP34" s="19"/>
      <c r="BQ34" s="17"/>
      <c r="BR34" s="17"/>
      <c r="BS34" s="19"/>
      <c r="BT34" s="17"/>
      <c r="BU34" s="17"/>
      <c r="BV34" s="19"/>
      <c r="BW34" s="17"/>
      <c r="BX34" s="17"/>
      <c r="BY34" s="19"/>
      <c r="BZ34" s="17"/>
      <c r="CA34" s="17"/>
      <c r="CB34" s="19"/>
      <c r="CC34" s="17"/>
      <c r="CD34" s="17"/>
      <c r="CE34" s="19"/>
      <c r="CF34" s="17"/>
      <c r="CG34" s="17"/>
    </row>
    <row r="35" spans="2:85" ht="20.25" hidden="1" customHeight="1">
      <c r="B35" s="15">
        <f t="shared" si="0"/>
        <v>49</v>
      </c>
      <c r="C35" s="16">
        <f t="shared" si="1"/>
        <v>43101</v>
      </c>
      <c r="D35" s="16"/>
      <c r="E35" s="19"/>
      <c r="F35" s="17"/>
      <c r="G35" s="17"/>
      <c r="H35" s="19"/>
      <c r="I35" s="17"/>
      <c r="J35" s="17"/>
      <c r="K35" s="19"/>
      <c r="L35" s="17"/>
      <c r="M35" s="17"/>
      <c r="N35" s="19"/>
      <c r="O35" s="17"/>
      <c r="P35" s="17"/>
      <c r="Q35" s="19"/>
      <c r="R35" s="17"/>
      <c r="S35" s="17"/>
      <c r="T35" s="19"/>
      <c r="U35" s="17"/>
      <c r="V35" s="17"/>
      <c r="W35" s="19"/>
      <c r="X35" s="17"/>
      <c r="Y35" s="17"/>
      <c r="Z35" s="19"/>
      <c r="AA35" s="17"/>
      <c r="AB35" s="17"/>
      <c r="AC35" s="19"/>
      <c r="AD35" s="17"/>
      <c r="AE35" s="17"/>
      <c r="AF35" s="19"/>
      <c r="AG35" s="17"/>
      <c r="AH35" s="17"/>
      <c r="AI35" s="19"/>
      <c r="AJ35" s="17"/>
      <c r="AK35" s="17"/>
      <c r="AL35" s="17"/>
      <c r="AM35" s="17"/>
      <c r="AN35" s="17"/>
      <c r="AO35" s="19"/>
      <c r="AP35" s="17"/>
      <c r="AQ35" s="17"/>
      <c r="AR35" s="19"/>
      <c r="AS35" s="17"/>
      <c r="AT35" s="17"/>
      <c r="AU35" s="19"/>
      <c r="AV35" s="17"/>
      <c r="AW35" s="17"/>
      <c r="AX35" s="19"/>
      <c r="AY35" s="17"/>
      <c r="AZ35" s="17"/>
      <c r="BA35" s="19"/>
      <c r="BB35" s="17"/>
      <c r="BC35" s="17"/>
      <c r="BD35" s="19"/>
      <c r="BE35" s="17"/>
      <c r="BF35" s="17"/>
      <c r="BG35" s="19"/>
      <c r="BH35" s="17"/>
      <c r="BI35" s="17"/>
      <c r="BJ35" s="19"/>
      <c r="BK35" s="17"/>
      <c r="BL35" s="17"/>
      <c r="BM35" s="19"/>
      <c r="BN35" s="17"/>
      <c r="BO35" s="17"/>
      <c r="BP35" s="19"/>
      <c r="BQ35" s="17"/>
      <c r="BR35" s="17"/>
      <c r="BS35" s="19"/>
      <c r="BT35" s="17"/>
      <c r="BU35" s="17"/>
      <c r="BV35" s="19"/>
      <c r="BW35" s="17"/>
      <c r="BX35" s="17"/>
      <c r="BY35" s="19"/>
      <c r="BZ35" s="17"/>
      <c r="CA35" s="17"/>
      <c r="CB35" s="19"/>
      <c r="CC35" s="17"/>
      <c r="CD35" s="17"/>
      <c r="CE35" s="19"/>
      <c r="CF35" s="17"/>
      <c r="CG35" s="17"/>
    </row>
    <row r="36" spans="2:85" ht="20.25" hidden="1" customHeight="1">
      <c r="B36" s="15">
        <f t="shared" si="0"/>
        <v>50</v>
      </c>
      <c r="C36" s="16">
        <f t="shared" si="1"/>
        <v>43108</v>
      </c>
      <c r="D36" s="16"/>
      <c r="E36" s="19"/>
      <c r="F36" s="17"/>
      <c r="G36" s="17"/>
      <c r="H36" s="19"/>
      <c r="I36" s="17"/>
      <c r="J36" s="17"/>
      <c r="K36" s="19"/>
      <c r="L36" s="17"/>
      <c r="M36" s="17"/>
      <c r="N36" s="19"/>
      <c r="O36" s="17"/>
      <c r="P36" s="17"/>
      <c r="Q36" s="19"/>
      <c r="R36" s="17"/>
      <c r="S36" s="17"/>
      <c r="T36" s="19"/>
      <c r="U36" s="17"/>
      <c r="V36" s="17"/>
      <c r="W36" s="19"/>
      <c r="X36" s="17"/>
      <c r="Y36" s="17"/>
      <c r="Z36" s="19"/>
      <c r="AA36" s="17"/>
      <c r="AB36" s="17"/>
      <c r="AC36" s="19"/>
      <c r="AD36" s="17"/>
      <c r="AE36" s="17"/>
      <c r="AF36" s="19"/>
      <c r="AG36" s="17"/>
      <c r="AH36" s="17"/>
      <c r="AI36" s="19"/>
      <c r="AJ36" s="17"/>
      <c r="AK36" s="17"/>
      <c r="AL36" s="17"/>
      <c r="AM36" s="17"/>
      <c r="AN36" s="17"/>
      <c r="AO36" s="19"/>
      <c r="AP36" s="17"/>
      <c r="AQ36" s="17"/>
      <c r="AR36" s="19"/>
      <c r="AS36" s="17"/>
      <c r="AT36" s="17"/>
      <c r="AU36" s="19"/>
      <c r="AV36" s="17"/>
      <c r="AW36" s="17"/>
      <c r="AX36" s="19"/>
      <c r="AY36" s="17"/>
      <c r="AZ36" s="17"/>
      <c r="BA36" s="19"/>
      <c r="BB36" s="17"/>
      <c r="BC36" s="17"/>
      <c r="BD36" s="19"/>
      <c r="BE36" s="17"/>
      <c r="BF36" s="17"/>
      <c r="BG36" s="19"/>
      <c r="BH36" s="17"/>
      <c r="BI36" s="17"/>
      <c r="BJ36" s="19"/>
      <c r="BK36" s="17"/>
      <c r="BL36" s="17"/>
      <c r="BM36" s="19"/>
      <c r="BN36" s="17"/>
      <c r="BO36" s="17"/>
      <c r="BP36" s="19"/>
      <c r="BQ36" s="17"/>
      <c r="BR36" s="17"/>
      <c r="BS36" s="19"/>
      <c r="BT36" s="17"/>
      <c r="BU36" s="17"/>
      <c r="BV36" s="19"/>
      <c r="BW36" s="17"/>
      <c r="BX36" s="17"/>
      <c r="BY36" s="19"/>
      <c r="BZ36" s="17"/>
      <c r="CA36" s="17"/>
      <c r="CB36" s="19"/>
      <c r="CC36" s="17"/>
      <c r="CD36" s="17"/>
      <c r="CE36" s="19"/>
      <c r="CF36" s="17"/>
      <c r="CG36" s="17"/>
    </row>
    <row r="37" spans="2:85" ht="20.25" hidden="1" customHeight="1">
      <c r="B37" s="15">
        <f t="shared" si="0"/>
        <v>51</v>
      </c>
      <c r="C37" s="16">
        <f t="shared" si="1"/>
        <v>43115</v>
      </c>
      <c r="D37" s="16"/>
      <c r="E37" s="19"/>
      <c r="F37" s="17"/>
      <c r="G37" s="17"/>
      <c r="H37" s="19"/>
      <c r="I37" s="17"/>
      <c r="J37" s="17"/>
      <c r="K37" s="19"/>
      <c r="L37" s="17"/>
      <c r="M37" s="17"/>
      <c r="N37" s="19"/>
      <c r="O37" s="17"/>
      <c r="P37" s="17"/>
      <c r="Q37" s="19"/>
      <c r="R37" s="17"/>
      <c r="S37" s="17"/>
      <c r="T37" s="19"/>
      <c r="U37" s="17"/>
      <c r="V37" s="17"/>
      <c r="W37" s="19"/>
      <c r="X37" s="17"/>
      <c r="Y37" s="17"/>
      <c r="Z37" s="19"/>
      <c r="AA37" s="17"/>
      <c r="AB37" s="17"/>
      <c r="AC37" s="19"/>
      <c r="AD37" s="17"/>
      <c r="AE37" s="17"/>
      <c r="AF37" s="19"/>
      <c r="AG37" s="17"/>
      <c r="AH37" s="17"/>
      <c r="AI37" s="19"/>
      <c r="AJ37" s="17"/>
      <c r="AK37" s="17"/>
      <c r="AL37" s="17"/>
      <c r="AM37" s="17"/>
      <c r="AN37" s="17"/>
      <c r="AO37" s="19"/>
      <c r="AP37" s="17"/>
      <c r="AQ37" s="17"/>
      <c r="AR37" s="19"/>
      <c r="AS37" s="17"/>
      <c r="AT37" s="17"/>
      <c r="AU37" s="19"/>
      <c r="AV37" s="17"/>
      <c r="AW37" s="17"/>
      <c r="AX37" s="19"/>
      <c r="AY37" s="17"/>
      <c r="AZ37" s="17"/>
      <c r="BA37" s="19"/>
      <c r="BB37" s="17"/>
      <c r="BC37" s="17"/>
      <c r="BD37" s="19"/>
      <c r="BE37" s="17"/>
      <c r="BF37" s="17"/>
      <c r="BG37" s="19"/>
      <c r="BH37" s="17"/>
      <c r="BI37" s="17"/>
      <c r="BJ37" s="19"/>
      <c r="BK37" s="17"/>
      <c r="BL37" s="17"/>
      <c r="BM37" s="19"/>
      <c r="BN37" s="17"/>
      <c r="BO37" s="17"/>
      <c r="BP37" s="19"/>
      <c r="BQ37" s="17"/>
      <c r="BR37" s="17"/>
      <c r="BS37" s="19"/>
      <c r="BT37" s="17"/>
      <c r="BU37" s="17"/>
      <c r="BV37" s="19"/>
      <c r="BW37" s="17"/>
      <c r="BX37" s="17"/>
      <c r="BY37" s="19"/>
      <c r="BZ37" s="17"/>
      <c r="CA37" s="17"/>
      <c r="CB37" s="19"/>
      <c r="CC37" s="17"/>
      <c r="CD37" s="17"/>
      <c r="CE37" s="19"/>
      <c r="CF37" s="17"/>
      <c r="CG37" s="17"/>
    </row>
    <row r="38" spans="2:85" ht="20.25" hidden="1" customHeight="1">
      <c r="B38" s="15">
        <f t="shared" si="0"/>
        <v>52</v>
      </c>
      <c r="C38" s="16">
        <f t="shared" si="1"/>
        <v>43122</v>
      </c>
      <c r="D38" s="16"/>
      <c r="E38" s="19"/>
      <c r="F38" s="17"/>
      <c r="G38" s="17"/>
      <c r="H38" s="19"/>
      <c r="I38" s="17"/>
      <c r="J38" s="17"/>
      <c r="K38" s="19"/>
      <c r="L38" s="17"/>
      <c r="M38" s="17"/>
      <c r="N38" s="19"/>
      <c r="O38" s="17"/>
      <c r="P38" s="17"/>
      <c r="Q38" s="19"/>
      <c r="R38" s="17"/>
      <c r="S38" s="17"/>
      <c r="T38" s="19"/>
      <c r="U38" s="17"/>
      <c r="V38" s="17"/>
      <c r="W38" s="19"/>
      <c r="X38" s="17"/>
      <c r="Y38" s="17"/>
      <c r="Z38" s="19"/>
      <c r="AA38" s="17"/>
      <c r="AB38" s="17"/>
      <c r="AC38" s="19"/>
      <c r="AD38" s="17"/>
      <c r="AE38" s="17"/>
      <c r="AF38" s="19"/>
      <c r="AG38" s="17"/>
      <c r="AH38" s="17"/>
      <c r="AI38" s="19"/>
      <c r="AJ38" s="17"/>
      <c r="AK38" s="17"/>
      <c r="AL38" s="17"/>
      <c r="AM38" s="17"/>
      <c r="AN38" s="17"/>
      <c r="AO38" s="19"/>
      <c r="AP38" s="17"/>
      <c r="AQ38" s="17"/>
      <c r="AR38" s="19"/>
      <c r="AS38" s="17"/>
      <c r="AT38" s="17"/>
      <c r="AU38" s="19"/>
      <c r="AV38" s="17"/>
      <c r="AW38" s="17"/>
      <c r="AX38" s="19"/>
      <c r="AY38" s="17"/>
      <c r="AZ38" s="17"/>
      <c r="BA38" s="19"/>
      <c r="BB38" s="17"/>
      <c r="BC38" s="17"/>
      <c r="BD38" s="19"/>
      <c r="BE38" s="17"/>
      <c r="BF38" s="17"/>
      <c r="BG38" s="19"/>
      <c r="BH38" s="17"/>
      <c r="BI38" s="17"/>
      <c r="BJ38" s="19"/>
      <c r="BK38" s="17"/>
      <c r="BL38" s="17"/>
      <c r="BM38" s="19"/>
      <c r="BN38" s="17"/>
      <c r="BO38" s="17"/>
      <c r="BP38" s="19"/>
      <c r="BQ38" s="17"/>
      <c r="BR38" s="17"/>
      <c r="BS38" s="19"/>
      <c r="BT38" s="17"/>
      <c r="BU38" s="17"/>
      <c r="BV38" s="19"/>
      <c r="BW38" s="17"/>
      <c r="BX38" s="17"/>
      <c r="BY38" s="19"/>
      <c r="BZ38" s="17"/>
      <c r="CA38" s="17"/>
      <c r="CB38" s="19"/>
      <c r="CC38" s="17"/>
      <c r="CD38" s="17"/>
      <c r="CE38" s="19"/>
      <c r="CF38" s="17"/>
      <c r="CG38" s="17"/>
    </row>
    <row r="39" spans="2:85" ht="20.25" hidden="1" customHeight="1">
      <c r="B39" s="15">
        <f t="shared" si="0"/>
        <v>53</v>
      </c>
      <c r="C39" s="16">
        <f t="shared" si="1"/>
        <v>43129</v>
      </c>
      <c r="D39" s="16"/>
      <c r="E39" s="19"/>
      <c r="F39" s="17"/>
      <c r="G39" s="17"/>
      <c r="H39" s="19"/>
      <c r="I39" s="17"/>
      <c r="J39" s="17"/>
      <c r="K39" s="19"/>
      <c r="L39" s="17"/>
      <c r="M39" s="17"/>
      <c r="N39" s="19"/>
      <c r="O39" s="17"/>
      <c r="P39" s="17"/>
      <c r="Q39" s="19"/>
      <c r="R39" s="17"/>
      <c r="S39" s="17"/>
      <c r="T39" s="19"/>
      <c r="U39" s="17"/>
      <c r="V39" s="17"/>
      <c r="W39" s="19"/>
      <c r="X39" s="17"/>
      <c r="Y39" s="17"/>
      <c r="Z39" s="19"/>
      <c r="AA39" s="17"/>
      <c r="AB39" s="17"/>
      <c r="AC39" s="19"/>
      <c r="AD39" s="17"/>
      <c r="AE39" s="17"/>
      <c r="AF39" s="19"/>
      <c r="AG39" s="17"/>
      <c r="AH39" s="17"/>
      <c r="AI39" s="19"/>
      <c r="AJ39" s="17"/>
      <c r="AK39" s="17"/>
      <c r="AL39" s="17"/>
      <c r="AM39" s="17"/>
      <c r="AN39" s="17"/>
      <c r="AO39" s="19"/>
      <c r="AP39" s="17"/>
      <c r="AQ39" s="17"/>
      <c r="AR39" s="19"/>
      <c r="AS39" s="17"/>
      <c r="AT39" s="17"/>
      <c r="AU39" s="19"/>
      <c r="AV39" s="17"/>
      <c r="AW39" s="17"/>
      <c r="AX39" s="19"/>
      <c r="AY39" s="17"/>
      <c r="AZ39" s="17"/>
      <c r="BA39" s="19"/>
      <c r="BB39" s="17"/>
      <c r="BC39" s="17"/>
      <c r="BD39" s="19"/>
      <c r="BE39" s="17"/>
      <c r="BF39" s="17"/>
      <c r="BG39" s="19"/>
      <c r="BH39" s="17"/>
      <c r="BI39" s="17"/>
      <c r="BJ39" s="19"/>
      <c r="BK39" s="17"/>
      <c r="BL39" s="17"/>
      <c r="BM39" s="19"/>
      <c r="BN39" s="17"/>
      <c r="BO39" s="17"/>
      <c r="BP39" s="19"/>
      <c r="BQ39" s="17"/>
      <c r="BR39" s="17"/>
      <c r="BS39" s="19"/>
      <c r="BT39" s="17"/>
      <c r="BU39" s="17"/>
      <c r="BV39" s="19"/>
      <c r="BW39" s="17"/>
      <c r="BX39" s="17"/>
      <c r="BY39" s="19"/>
      <c r="BZ39" s="17"/>
      <c r="CA39" s="17"/>
      <c r="CB39" s="19"/>
      <c r="CC39" s="17"/>
      <c r="CD39" s="17"/>
      <c r="CE39" s="19"/>
      <c r="CF39" s="17"/>
      <c r="CG39" s="17"/>
    </row>
    <row r="40" spans="2:85" ht="20.25" hidden="1" customHeight="1">
      <c r="B40" s="15">
        <v>1</v>
      </c>
      <c r="C40" s="16">
        <f t="shared" si="1"/>
        <v>43136</v>
      </c>
      <c r="D40" s="16"/>
      <c r="E40" s="19"/>
      <c r="F40" s="17"/>
      <c r="G40" s="17"/>
      <c r="H40" s="19"/>
      <c r="I40" s="17"/>
      <c r="J40" s="17"/>
      <c r="K40" s="19"/>
      <c r="L40" s="17"/>
      <c r="M40" s="17"/>
      <c r="N40" s="19"/>
      <c r="O40" s="17"/>
      <c r="P40" s="17"/>
      <c r="Q40" s="19"/>
      <c r="R40" s="17"/>
      <c r="S40" s="17"/>
      <c r="T40" s="19"/>
      <c r="U40" s="17"/>
      <c r="V40" s="17"/>
      <c r="W40" s="19"/>
      <c r="X40" s="17"/>
      <c r="Y40" s="17"/>
      <c r="Z40" s="19"/>
      <c r="AA40" s="17"/>
      <c r="AB40" s="17"/>
      <c r="AC40" s="19"/>
      <c r="AD40" s="17"/>
      <c r="AE40" s="17"/>
      <c r="AF40" s="19"/>
      <c r="AG40" s="17"/>
      <c r="AH40" s="17"/>
      <c r="AI40" s="19"/>
      <c r="AJ40" s="17"/>
      <c r="AK40" s="17"/>
      <c r="AL40" s="17"/>
      <c r="AM40" s="17"/>
      <c r="AN40" s="17"/>
      <c r="AO40" s="19"/>
      <c r="AP40" s="17"/>
      <c r="AQ40" s="17"/>
      <c r="AR40" s="19"/>
      <c r="AS40" s="17"/>
      <c r="AT40" s="17"/>
      <c r="AU40" s="19"/>
      <c r="AV40" s="17"/>
      <c r="AW40" s="17"/>
      <c r="AX40" s="19"/>
      <c r="AY40" s="17"/>
      <c r="AZ40" s="17"/>
      <c r="BA40" s="19"/>
      <c r="BB40" s="17"/>
      <c r="BC40" s="17"/>
      <c r="BD40" s="19"/>
      <c r="BE40" s="17"/>
      <c r="BF40" s="17"/>
      <c r="BG40" s="19"/>
      <c r="BH40" s="17"/>
      <c r="BI40" s="17"/>
      <c r="BJ40" s="19"/>
      <c r="BK40" s="17"/>
      <c r="BL40" s="17"/>
      <c r="BM40" s="19"/>
      <c r="BN40" s="17"/>
      <c r="BO40" s="17"/>
      <c r="BP40" s="19"/>
      <c r="BQ40" s="17"/>
      <c r="BR40" s="17"/>
      <c r="BS40" s="19"/>
      <c r="BT40" s="17"/>
      <c r="BU40" s="17"/>
      <c r="BV40" s="19"/>
      <c r="BW40" s="17"/>
      <c r="BX40" s="17"/>
      <c r="BY40" s="19"/>
      <c r="BZ40" s="17"/>
      <c r="CA40" s="17"/>
      <c r="CB40" s="19"/>
      <c r="CC40" s="17"/>
      <c r="CD40" s="17"/>
      <c r="CE40" s="19"/>
      <c r="CF40" s="17"/>
      <c r="CG40" s="17"/>
    </row>
    <row r="41" spans="2:85" ht="20.25" hidden="1" customHeight="1">
      <c r="B41" s="15">
        <f t="shared" si="0"/>
        <v>2</v>
      </c>
      <c r="C41" s="16">
        <f t="shared" si="1"/>
        <v>43143</v>
      </c>
      <c r="D41" s="16"/>
      <c r="E41" s="19">
        <f t="shared" ref="E41:E82" si="2">E42+1</f>
        <v>42</v>
      </c>
      <c r="F41" s="23" t="s">
        <v>32</v>
      </c>
      <c r="G41" s="18"/>
      <c r="H41" s="19"/>
      <c r="I41" s="25"/>
      <c r="J41" s="46"/>
      <c r="K41" s="19"/>
      <c r="L41" s="25"/>
      <c r="M41" s="46"/>
      <c r="N41" s="19"/>
      <c r="O41" s="25"/>
      <c r="P41" s="46"/>
      <c r="Q41" s="19"/>
      <c r="R41" s="25"/>
      <c r="S41" s="46"/>
      <c r="T41" s="19"/>
      <c r="U41" s="25"/>
      <c r="V41" s="46"/>
      <c r="W41" s="19"/>
      <c r="X41" s="18"/>
      <c r="Y41" s="18"/>
      <c r="Z41" s="19"/>
      <c r="AA41" s="18"/>
      <c r="AB41" s="18"/>
      <c r="AC41" s="19"/>
      <c r="AD41" s="18"/>
      <c r="AE41" s="18"/>
      <c r="AF41" s="19"/>
      <c r="AG41" s="18"/>
      <c r="AH41" s="18"/>
      <c r="AI41" s="19"/>
      <c r="AJ41" s="18"/>
      <c r="AK41" s="18"/>
      <c r="AL41" s="18"/>
      <c r="AM41" s="18"/>
      <c r="AN41" s="18"/>
      <c r="AO41" s="19"/>
      <c r="AP41" s="18"/>
      <c r="AQ41" s="18"/>
      <c r="AR41" s="19"/>
      <c r="AS41" s="18"/>
      <c r="AT41" s="18"/>
      <c r="AU41" s="19"/>
      <c r="AV41" s="18"/>
      <c r="AW41" s="18"/>
      <c r="AX41" s="19"/>
      <c r="AY41" s="18"/>
      <c r="AZ41" s="18"/>
      <c r="BA41" s="19"/>
      <c r="BB41" s="18"/>
      <c r="BC41" s="18"/>
      <c r="BD41" s="19"/>
      <c r="BE41" s="18"/>
      <c r="BF41" s="18"/>
      <c r="BG41" s="19"/>
      <c r="BH41" s="18"/>
      <c r="BI41" s="18"/>
      <c r="BJ41" s="19"/>
      <c r="BK41" s="18"/>
      <c r="BL41" s="18"/>
      <c r="BM41" s="19"/>
      <c r="BN41" s="18"/>
      <c r="BO41" s="18"/>
      <c r="BP41" s="19"/>
      <c r="BQ41" s="18"/>
      <c r="BR41" s="18"/>
      <c r="BS41" s="19"/>
      <c r="BT41" s="18"/>
      <c r="BU41" s="18"/>
      <c r="BV41" s="19"/>
      <c r="BW41" s="18"/>
      <c r="BX41" s="18"/>
      <c r="BY41" s="19"/>
      <c r="BZ41" s="18"/>
      <c r="CA41" s="18"/>
      <c r="CB41" s="19"/>
      <c r="CC41" s="18"/>
      <c r="CD41" s="18"/>
      <c r="CE41" s="19"/>
      <c r="CF41" s="18"/>
      <c r="CG41" s="18"/>
    </row>
    <row r="42" spans="2:85" ht="20.25" hidden="1" customHeight="1">
      <c r="B42" s="15">
        <f t="shared" si="0"/>
        <v>3</v>
      </c>
      <c r="C42" s="16">
        <f t="shared" si="1"/>
        <v>43150</v>
      </c>
      <c r="D42" s="16"/>
      <c r="E42" s="19">
        <f t="shared" si="2"/>
        <v>41</v>
      </c>
      <c r="F42" s="17"/>
      <c r="G42" s="18" t="s">
        <v>15</v>
      </c>
      <c r="H42" s="19"/>
      <c r="I42" s="35"/>
      <c r="J42" s="46"/>
      <c r="K42" s="19"/>
      <c r="L42" s="35"/>
      <c r="M42" s="46"/>
      <c r="N42" s="19"/>
      <c r="O42" s="35"/>
      <c r="P42" s="46"/>
      <c r="Q42" s="19"/>
      <c r="R42" s="35"/>
      <c r="S42" s="46"/>
      <c r="T42" s="19"/>
      <c r="U42" s="35"/>
      <c r="V42" s="46"/>
      <c r="W42" s="19"/>
      <c r="X42" s="18"/>
      <c r="Y42" s="18"/>
      <c r="Z42" s="19"/>
      <c r="AA42" s="18"/>
      <c r="AB42" s="18"/>
      <c r="AC42" s="19"/>
      <c r="AD42" s="18"/>
      <c r="AE42" s="18"/>
      <c r="AF42" s="19"/>
      <c r="AG42" s="18"/>
      <c r="AH42" s="18"/>
      <c r="AI42" s="19"/>
      <c r="AJ42" s="18"/>
      <c r="AK42" s="18"/>
      <c r="AL42" s="18"/>
      <c r="AM42" s="18"/>
      <c r="AN42" s="18"/>
      <c r="AO42" s="19"/>
      <c r="AP42" s="18"/>
      <c r="AQ42" s="18"/>
      <c r="AR42" s="19"/>
      <c r="AS42" s="18"/>
      <c r="AT42" s="18"/>
      <c r="AU42" s="19"/>
      <c r="AV42" s="18"/>
      <c r="AW42" s="18"/>
      <c r="AX42" s="19"/>
      <c r="AY42" s="18"/>
      <c r="AZ42" s="18"/>
      <c r="BA42" s="19"/>
      <c r="BB42" s="18"/>
      <c r="BC42" s="18"/>
      <c r="BD42" s="19"/>
      <c r="BE42" s="18"/>
      <c r="BF42" s="18"/>
      <c r="BG42" s="19"/>
      <c r="BH42" s="18"/>
      <c r="BI42" s="18"/>
      <c r="BJ42" s="19"/>
      <c r="BK42" s="18"/>
      <c r="BL42" s="18"/>
      <c r="BM42" s="19"/>
      <c r="BN42" s="18"/>
      <c r="BO42" s="18"/>
      <c r="BP42" s="19"/>
      <c r="BQ42" s="18"/>
      <c r="BR42" s="18"/>
      <c r="BS42" s="19"/>
      <c r="BT42" s="18"/>
      <c r="BU42" s="18"/>
      <c r="BV42" s="19"/>
      <c r="BW42" s="18"/>
      <c r="BX42" s="18"/>
      <c r="BY42" s="19"/>
      <c r="BZ42" s="18"/>
      <c r="CA42" s="18"/>
      <c r="CB42" s="19"/>
      <c r="CC42" s="18"/>
      <c r="CD42" s="18"/>
      <c r="CE42" s="19"/>
      <c r="CF42" s="18"/>
      <c r="CG42" s="18"/>
    </row>
    <row r="43" spans="2:85" ht="20.25" hidden="1" customHeight="1">
      <c r="B43" s="15">
        <f t="shared" si="0"/>
        <v>4</v>
      </c>
      <c r="C43" s="16">
        <f t="shared" si="1"/>
        <v>43157</v>
      </c>
      <c r="D43" s="16"/>
      <c r="E43" s="19">
        <f t="shared" si="2"/>
        <v>40</v>
      </c>
      <c r="F43" s="17"/>
      <c r="G43" s="20" t="s">
        <v>16</v>
      </c>
      <c r="H43" s="19"/>
      <c r="I43" s="35"/>
      <c r="J43" s="31"/>
      <c r="K43" s="19"/>
      <c r="L43" s="35"/>
      <c r="M43" s="31"/>
      <c r="N43" s="19"/>
      <c r="O43" s="35"/>
      <c r="P43" s="31"/>
      <c r="Q43" s="19"/>
      <c r="R43" s="35"/>
      <c r="S43" s="31"/>
      <c r="T43" s="19"/>
      <c r="U43" s="35"/>
      <c r="V43" s="31"/>
      <c r="W43" s="19"/>
      <c r="X43" s="20"/>
      <c r="Y43" s="20"/>
      <c r="Z43" s="19"/>
      <c r="AA43" s="20"/>
      <c r="AB43" s="20"/>
      <c r="AC43" s="19"/>
      <c r="AD43" s="20"/>
      <c r="AE43" s="20"/>
      <c r="AF43" s="19"/>
      <c r="AG43" s="20"/>
      <c r="AH43" s="20"/>
      <c r="AI43" s="19"/>
      <c r="AJ43" s="20"/>
      <c r="AK43" s="20"/>
      <c r="AL43" s="20"/>
      <c r="AM43" s="20"/>
      <c r="AN43" s="20"/>
      <c r="AO43" s="19"/>
      <c r="AP43" s="20"/>
      <c r="AQ43" s="20"/>
      <c r="AR43" s="19"/>
      <c r="AS43" s="20"/>
      <c r="AT43" s="20"/>
      <c r="AU43" s="19"/>
      <c r="AV43" s="20"/>
      <c r="AW43" s="20"/>
      <c r="AX43" s="19"/>
      <c r="AY43" s="20"/>
      <c r="AZ43" s="20"/>
      <c r="BA43" s="19"/>
      <c r="BB43" s="20"/>
      <c r="BC43" s="20"/>
      <c r="BD43" s="19"/>
      <c r="BE43" s="20"/>
      <c r="BF43" s="20"/>
      <c r="BG43" s="19"/>
      <c r="BH43" s="20"/>
      <c r="BI43" s="20"/>
      <c r="BJ43" s="19"/>
      <c r="BK43" s="20"/>
      <c r="BL43" s="20"/>
      <c r="BM43" s="19"/>
      <c r="BN43" s="20"/>
      <c r="BO43" s="20"/>
      <c r="BP43" s="19"/>
      <c r="BQ43" s="20"/>
      <c r="BR43" s="20"/>
      <c r="BS43" s="19"/>
      <c r="BT43" s="20"/>
      <c r="BU43" s="20"/>
      <c r="BV43" s="19"/>
      <c r="BW43" s="20"/>
      <c r="BX43" s="20"/>
      <c r="BY43" s="19"/>
      <c r="BZ43" s="20"/>
      <c r="CA43" s="20"/>
      <c r="CB43" s="19"/>
      <c r="CC43" s="20"/>
      <c r="CD43" s="20"/>
      <c r="CE43" s="19"/>
      <c r="CF43" s="20"/>
      <c r="CG43" s="20"/>
    </row>
    <row r="44" spans="2:85" ht="20.25" hidden="1" customHeight="1">
      <c r="B44" s="15">
        <f t="shared" si="0"/>
        <v>5</v>
      </c>
      <c r="C44" s="16">
        <f t="shared" si="1"/>
        <v>43164</v>
      </c>
      <c r="D44" s="16"/>
      <c r="E44" s="19">
        <f t="shared" si="2"/>
        <v>39</v>
      </c>
      <c r="F44" s="23" t="s">
        <v>21</v>
      </c>
      <c r="G44" s="20"/>
      <c r="H44" s="19"/>
      <c r="I44" s="25"/>
      <c r="J44" s="31"/>
      <c r="K44" s="19"/>
      <c r="L44" s="25"/>
      <c r="M44" s="31"/>
      <c r="N44" s="19"/>
      <c r="O44" s="25"/>
      <c r="P44" s="31"/>
      <c r="Q44" s="19"/>
      <c r="R44" s="25"/>
      <c r="S44" s="31"/>
      <c r="T44" s="19"/>
      <c r="U44" s="25"/>
      <c r="V44" s="31"/>
      <c r="W44" s="19"/>
      <c r="X44" s="20"/>
      <c r="Y44" s="20"/>
      <c r="Z44" s="19"/>
      <c r="AA44" s="20"/>
      <c r="AB44" s="20"/>
      <c r="AC44" s="19"/>
      <c r="AD44" s="20"/>
      <c r="AE44" s="20"/>
      <c r="AF44" s="19"/>
      <c r="AG44" s="20"/>
      <c r="AH44" s="20"/>
      <c r="AI44" s="19"/>
      <c r="AJ44" s="20"/>
      <c r="AK44" s="20"/>
      <c r="AL44" s="20"/>
      <c r="AM44" s="20"/>
      <c r="AN44" s="20"/>
      <c r="AO44" s="19"/>
      <c r="AP44" s="20"/>
      <c r="AQ44" s="20"/>
      <c r="AR44" s="19"/>
      <c r="AS44" s="20"/>
      <c r="AT44" s="20"/>
      <c r="AU44" s="19"/>
      <c r="AV44" s="20"/>
      <c r="AW44" s="20"/>
      <c r="AX44" s="19"/>
      <c r="AY44" s="20"/>
      <c r="AZ44" s="20"/>
      <c r="BA44" s="19"/>
      <c r="BB44" s="20"/>
      <c r="BC44" s="20"/>
      <c r="BD44" s="19"/>
      <c r="BE44" s="20"/>
      <c r="BF44" s="20"/>
      <c r="BG44" s="19"/>
      <c r="BH44" s="20"/>
      <c r="BI44" s="20"/>
      <c r="BJ44" s="19"/>
      <c r="BK44" s="20"/>
      <c r="BL44" s="20"/>
      <c r="BM44" s="19"/>
      <c r="BN44" s="20"/>
      <c r="BO44" s="20"/>
      <c r="BP44" s="19"/>
      <c r="BQ44" s="20"/>
      <c r="BR44" s="20"/>
      <c r="BS44" s="19"/>
      <c r="BT44" s="20"/>
      <c r="BU44" s="20"/>
      <c r="BV44" s="19"/>
      <c r="BW44" s="20"/>
      <c r="BX44" s="20"/>
      <c r="BY44" s="19"/>
      <c r="BZ44" s="20"/>
      <c r="CA44" s="20"/>
      <c r="CB44" s="19"/>
      <c r="CC44" s="20"/>
      <c r="CD44" s="20"/>
      <c r="CE44" s="19"/>
      <c r="CF44" s="20"/>
      <c r="CG44" s="20"/>
    </row>
    <row r="45" spans="2:85" ht="20.25" hidden="1" customHeight="1">
      <c r="B45" s="15">
        <f t="shared" si="0"/>
        <v>6</v>
      </c>
      <c r="C45" s="16">
        <f t="shared" si="1"/>
        <v>43171</v>
      </c>
      <c r="D45" s="16"/>
      <c r="E45" s="19">
        <f t="shared" si="2"/>
        <v>38</v>
      </c>
      <c r="F45" s="17"/>
      <c r="G45" s="18"/>
      <c r="H45" s="19"/>
      <c r="I45" s="35"/>
      <c r="J45" s="46"/>
      <c r="K45" s="19"/>
      <c r="L45" s="35"/>
      <c r="M45" s="46"/>
      <c r="N45" s="19"/>
      <c r="O45" s="35"/>
      <c r="P45" s="46"/>
      <c r="Q45" s="19"/>
      <c r="R45" s="35"/>
      <c r="S45" s="46"/>
      <c r="T45" s="19"/>
      <c r="U45" s="35"/>
      <c r="V45" s="46"/>
      <c r="W45" s="19"/>
      <c r="X45" s="18"/>
      <c r="Y45" s="18"/>
      <c r="Z45" s="19"/>
      <c r="AA45" s="18"/>
      <c r="AB45" s="18"/>
      <c r="AC45" s="19"/>
      <c r="AD45" s="18"/>
      <c r="AE45" s="18"/>
      <c r="AF45" s="19"/>
      <c r="AG45" s="18"/>
      <c r="AH45" s="18"/>
      <c r="AI45" s="19"/>
      <c r="AJ45" s="18"/>
      <c r="AK45" s="18"/>
      <c r="AL45" s="18"/>
      <c r="AM45" s="18"/>
      <c r="AN45" s="18"/>
      <c r="AO45" s="19"/>
      <c r="AP45" s="18"/>
      <c r="AQ45" s="18"/>
      <c r="AR45" s="19"/>
      <c r="AS45" s="18"/>
      <c r="AT45" s="18"/>
      <c r="AU45" s="19"/>
      <c r="AV45" s="18"/>
      <c r="AW45" s="18"/>
      <c r="AX45" s="19"/>
      <c r="AY45" s="18"/>
      <c r="AZ45" s="18"/>
      <c r="BA45" s="19"/>
      <c r="BB45" s="18"/>
      <c r="BC45" s="18"/>
      <c r="BD45" s="19"/>
      <c r="BE45" s="18"/>
      <c r="BF45" s="18"/>
      <c r="BG45" s="19"/>
      <c r="BH45" s="18"/>
      <c r="BI45" s="18"/>
      <c r="BJ45" s="19"/>
      <c r="BK45" s="18"/>
      <c r="BL45" s="18"/>
      <c r="BM45" s="19"/>
      <c r="BN45" s="18"/>
      <c r="BO45" s="18"/>
      <c r="BP45" s="19"/>
      <c r="BQ45" s="18"/>
      <c r="BR45" s="18"/>
      <c r="BS45" s="19"/>
      <c r="BT45" s="18"/>
      <c r="BU45" s="18"/>
      <c r="BV45" s="19"/>
      <c r="BW45" s="18"/>
      <c r="BX45" s="18"/>
      <c r="BY45" s="19"/>
      <c r="BZ45" s="18"/>
      <c r="CA45" s="18"/>
      <c r="CB45" s="19"/>
      <c r="CC45" s="18"/>
      <c r="CD45" s="18"/>
      <c r="CE45" s="19"/>
      <c r="CF45" s="18"/>
      <c r="CG45" s="18"/>
    </row>
    <row r="46" spans="2:85" ht="20.25" hidden="1" customHeight="1">
      <c r="B46" s="15">
        <f t="shared" si="0"/>
        <v>7</v>
      </c>
      <c r="C46" s="16">
        <f t="shared" si="1"/>
        <v>43178</v>
      </c>
      <c r="D46" s="16"/>
      <c r="E46" s="19">
        <f t="shared" si="2"/>
        <v>37</v>
      </c>
      <c r="F46" s="3" t="s">
        <v>17</v>
      </c>
      <c r="G46" s="18"/>
      <c r="H46" s="19"/>
      <c r="I46" s="35"/>
      <c r="J46" s="46"/>
      <c r="K46" s="19"/>
      <c r="L46" s="35"/>
      <c r="M46" s="46"/>
      <c r="N46" s="19"/>
      <c r="O46" s="35"/>
      <c r="P46" s="46"/>
      <c r="Q46" s="19"/>
      <c r="R46" s="35"/>
      <c r="S46" s="46"/>
      <c r="T46" s="19"/>
      <c r="U46" s="35"/>
      <c r="V46" s="46"/>
      <c r="W46" s="19"/>
      <c r="X46" s="18"/>
      <c r="Y46" s="18"/>
      <c r="Z46" s="19"/>
      <c r="AA46" s="18"/>
      <c r="AB46" s="18"/>
      <c r="AC46" s="19"/>
      <c r="AD46" s="18"/>
      <c r="AE46" s="18"/>
      <c r="AF46" s="19"/>
      <c r="AG46" s="18"/>
      <c r="AH46" s="18"/>
      <c r="AI46" s="19"/>
      <c r="AJ46" s="18"/>
      <c r="AK46" s="18"/>
      <c r="AL46" s="18"/>
      <c r="AM46" s="18"/>
      <c r="AN46" s="18"/>
      <c r="AO46" s="19"/>
      <c r="AP46" s="18"/>
      <c r="AQ46" s="18"/>
      <c r="AR46" s="19"/>
      <c r="AS46" s="18"/>
      <c r="AT46" s="18"/>
      <c r="AU46" s="19"/>
      <c r="AV46" s="18"/>
      <c r="AW46" s="18"/>
      <c r="AX46" s="19"/>
      <c r="AY46" s="18"/>
      <c r="AZ46" s="18"/>
      <c r="BA46" s="19"/>
      <c r="BB46" s="18"/>
      <c r="BC46" s="18"/>
      <c r="BD46" s="19"/>
      <c r="BE46" s="18"/>
      <c r="BF46" s="18"/>
      <c r="BG46" s="19"/>
      <c r="BH46" s="18"/>
      <c r="BI46" s="18"/>
      <c r="BJ46" s="19"/>
      <c r="BK46" s="18"/>
      <c r="BL46" s="18"/>
      <c r="BM46" s="19"/>
      <c r="BN46" s="18"/>
      <c r="BO46" s="18"/>
      <c r="BP46" s="19"/>
      <c r="BQ46" s="18"/>
      <c r="BR46" s="18"/>
      <c r="BS46" s="19"/>
      <c r="BT46" s="18"/>
      <c r="BU46" s="18"/>
      <c r="BV46" s="19"/>
      <c r="BW46" s="18"/>
      <c r="BX46" s="18"/>
      <c r="BY46" s="19"/>
      <c r="BZ46" s="18"/>
      <c r="CA46" s="18"/>
      <c r="CB46" s="19"/>
      <c r="CC46" s="18"/>
      <c r="CD46" s="18"/>
      <c r="CE46" s="19"/>
      <c r="CF46" s="18"/>
      <c r="CG46" s="18"/>
    </row>
    <row r="47" spans="2:85" ht="40.5" hidden="1" customHeight="1">
      <c r="B47" s="15">
        <f t="shared" si="0"/>
        <v>8</v>
      </c>
      <c r="C47" s="16">
        <f t="shared" si="1"/>
        <v>43185</v>
      </c>
      <c r="D47" s="16"/>
      <c r="E47" s="19">
        <f t="shared" si="2"/>
        <v>36</v>
      </c>
      <c r="F47" s="17"/>
      <c r="G47" s="20" t="s">
        <v>24</v>
      </c>
      <c r="H47" s="19"/>
      <c r="I47" s="35"/>
      <c r="J47" s="31"/>
      <c r="K47" s="19"/>
      <c r="L47" s="35"/>
      <c r="M47" s="31"/>
      <c r="N47" s="19"/>
      <c r="O47" s="35"/>
      <c r="P47" s="31"/>
      <c r="Q47" s="19"/>
      <c r="R47" s="35"/>
      <c r="S47" s="31"/>
      <c r="T47" s="19"/>
      <c r="U47" s="35"/>
      <c r="V47" s="31"/>
      <c r="W47" s="19"/>
      <c r="X47" s="20"/>
      <c r="Y47" s="20"/>
      <c r="Z47" s="19"/>
      <c r="AA47" s="20"/>
      <c r="AB47" s="20"/>
      <c r="AC47" s="19"/>
      <c r="AD47" s="20"/>
      <c r="AE47" s="20"/>
      <c r="AF47" s="19"/>
      <c r="AG47" s="20"/>
      <c r="AH47" s="20"/>
      <c r="AI47" s="19"/>
      <c r="AJ47" s="20"/>
      <c r="AK47" s="20"/>
      <c r="AL47" s="20"/>
      <c r="AM47" s="20"/>
      <c r="AN47" s="20"/>
      <c r="AO47" s="19"/>
      <c r="AP47" s="20"/>
      <c r="AQ47" s="20"/>
      <c r="AR47" s="19"/>
      <c r="AS47" s="20"/>
      <c r="AT47" s="20"/>
      <c r="AU47" s="19"/>
      <c r="AV47" s="20"/>
      <c r="AW47" s="20"/>
      <c r="AX47" s="19"/>
      <c r="AY47" s="20"/>
      <c r="AZ47" s="20"/>
      <c r="BA47" s="19"/>
      <c r="BB47" s="20"/>
      <c r="BC47" s="20"/>
      <c r="BD47" s="19"/>
      <c r="BE47" s="20"/>
      <c r="BF47" s="20"/>
      <c r="BG47" s="19"/>
      <c r="BH47" s="20"/>
      <c r="BI47" s="20"/>
      <c r="BJ47" s="19"/>
      <c r="BK47" s="20"/>
      <c r="BL47" s="20"/>
      <c r="BM47" s="19"/>
      <c r="BN47" s="20"/>
      <c r="BO47" s="20"/>
      <c r="BP47" s="19"/>
      <c r="BQ47" s="20"/>
      <c r="BR47" s="20"/>
      <c r="BS47" s="19"/>
      <c r="BT47" s="20"/>
      <c r="BU47" s="20"/>
      <c r="BV47" s="19"/>
      <c r="BW47" s="20"/>
      <c r="BX47" s="20"/>
      <c r="BY47" s="19"/>
      <c r="BZ47" s="20"/>
      <c r="CA47" s="20"/>
      <c r="CB47" s="19"/>
      <c r="CC47" s="20"/>
      <c r="CD47" s="20"/>
      <c r="CE47" s="19"/>
      <c r="CF47" s="20"/>
      <c r="CG47" s="20"/>
    </row>
    <row r="48" spans="2:85" ht="20.25" hidden="1" customHeight="1">
      <c r="B48" s="15">
        <f t="shared" si="0"/>
        <v>9</v>
      </c>
      <c r="C48" s="16">
        <f t="shared" si="1"/>
        <v>43192</v>
      </c>
      <c r="D48" s="16"/>
      <c r="E48" s="19">
        <f t="shared" si="2"/>
        <v>35</v>
      </c>
      <c r="F48" s="3" t="s">
        <v>18</v>
      </c>
      <c r="G48" s="20"/>
      <c r="H48" s="19"/>
      <c r="I48" s="35"/>
      <c r="J48" s="31"/>
      <c r="K48" s="19"/>
      <c r="L48" s="35"/>
      <c r="M48" s="31"/>
      <c r="N48" s="19"/>
      <c r="O48" s="35"/>
      <c r="P48" s="31"/>
      <c r="Q48" s="19"/>
      <c r="R48" s="35"/>
      <c r="S48" s="31"/>
      <c r="T48" s="19"/>
      <c r="U48" s="35"/>
      <c r="V48" s="31"/>
      <c r="W48" s="19"/>
      <c r="X48" s="20"/>
      <c r="Y48" s="20"/>
      <c r="Z48" s="19"/>
      <c r="AA48" s="20"/>
      <c r="AB48" s="20"/>
      <c r="AC48" s="19"/>
      <c r="AD48" s="20"/>
      <c r="AE48" s="20"/>
      <c r="AF48" s="19"/>
      <c r="AG48" s="20"/>
      <c r="AH48" s="20"/>
      <c r="AI48" s="19"/>
      <c r="AJ48" s="20"/>
      <c r="AK48" s="20"/>
      <c r="AL48" s="20"/>
      <c r="AM48" s="20"/>
      <c r="AN48" s="20"/>
      <c r="AO48" s="19"/>
      <c r="AP48" s="20"/>
      <c r="AQ48" s="20"/>
      <c r="AR48" s="19"/>
      <c r="AS48" s="20"/>
      <c r="AT48" s="20"/>
      <c r="AU48" s="19"/>
      <c r="AV48" s="20"/>
      <c r="AW48" s="20"/>
      <c r="AX48" s="19"/>
      <c r="AY48" s="20"/>
      <c r="AZ48" s="20"/>
      <c r="BA48" s="19"/>
      <c r="BB48" s="20"/>
      <c r="BC48" s="20"/>
      <c r="BD48" s="19"/>
      <c r="BE48" s="20"/>
      <c r="BF48" s="20"/>
      <c r="BG48" s="19"/>
      <c r="BH48" s="20"/>
      <c r="BI48" s="20"/>
      <c r="BJ48" s="19"/>
      <c r="BK48" s="20"/>
      <c r="BL48" s="20"/>
      <c r="BM48" s="19"/>
      <c r="BN48" s="20"/>
      <c r="BO48" s="20"/>
      <c r="BP48" s="19"/>
      <c r="BQ48" s="20"/>
      <c r="BR48" s="20"/>
      <c r="BS48" s="19"/>
      <c r="BT48" s="20"/>
      <c r="BU48" s="20"/>
      <c r="BV48" s="19"/>
      <c r="BW48" s="20"/>
      <c r="BX48" s="20"/>
      <c r="BY48" s="19"/>
      <c r="BZ48" s="20"/>
      <c r="CA48" s="20"/>
      <c r="CB48" s="19"/>
      <c r="CC48" s="20"/>
      <c r="CD48" s="20"/>
      <c r="CE48" s="19"/>
      <c r="CF48" s="20"/>
      <c r="CG48" s="20"/>
    </row>
    <row r="49" spans="2:85" ht="20.25" hidden="1" customHeight="1">
      <c r="B49" s="15">
        <f t="shared" si="0"/>
        <v>10</v>
      </c>
      <c r="C49" s="16">
        <f t="shared" si="1"/>
        <v>43199</v>
      </c>
      <c r="D49" s="16"/>
      <c r="E49" s="19">
        <f t="shared" si="2"/>
        <v>34</v>
      </c>
      <c r="F49" s="29" t="s">
        <v>31</v>
      </c>
      <c r="G49" s="20" t="s">
        <v>19</v>
      </c>
      <c r="H49" s="19"/>
      <c r="I49" s="46"/>
      <c r="J49" s="31"/>
      <c r="K49" s="19"/>
      <c r="L49" s="46"/>
      <c r="M49" s="31"/>
      <c r="N49" s="19"/>
      <c r="O49" s="46"/>
      <c r="P49" s="31"/>
      <c r="Q49" s="19"/>
      <c r="R49" s="46"/>
      <c r="S49" s="31"/>
      <c r="T49" s="19"/>
      <c r="U49" s="46"/>
      <c r="V49" s="31"/>
      <c r="W49" s="19"/>
      <c r="X49" s="20"/>
      <c r="Y49" s="20"/>
      <c r="Z49" s="19"/>
      <c r="AA49" s="20"/>
      <c r="AB49" s="20"/>
      <c r="AC49" s="19"/>
      <c r="AD49" s="20"/>
      <c r="AE49" s="20"/>
      <c r="AF49" s="19"/>
      <c r="AG49" s="20"/>
      <c r="AH49" s="20"/>
      <c r="AI49" s="19"/>
      <c r="AJ49" s="20"/>
      <c r="AK49" s="20"/>
      <c r="AL49" s="20"/>
      <c r="AM49" s="20"/>
      <c r="AN49" s="20"/>
      <c r="AO49" s="19"/>
      <c r="AP49" s="20"/>
      <c r="AQ49" s="20"/>
      <c r="AR49" s="19"/>
      <c r="AS49" s="20"/>
      <c r="AT49" s="20"/>
      <c r="AU49" s="19"/>
      <c r="AV49" s="20"/>
      <c r="AW49" s="20"/>
      <c r="AX49" s="19"/>
      <c r="AY49" s="20"/>
      <c r="AZ49" s="20"/>
      <c r="BA49" s="19"/>
      <c r="BB49" s="20"/>
      <c r="BC49" s="20"/>
      <c r="BD49" s="19"/>
      <c r="BE49" s="20"/>
      <c r="BF49" s="20"/>
      <c r="BG49" s="19"/>
      <c r="BH49" s="20"/>
      <c r="BI49" s="20"/>
      <c r="BJ49" s="19"/>
      <c r="BK49" s="20"/>
      <c r="BL49" s="20"/>
      <c r="BM49" s="19"/>
      <c r="BN49" s="20"/>
      <c r="BO49" s="20"/>
      <c r="BP49" s="19"/>
      <c r="BQ49" s="20"/>
      <c r="BR49" s="20"/>
      <c r="BS49" s="19"/>
      <c r="BT49" s="20"/>
      <c r="BU49" s="20"/>
      <c r="BV49" s="19"/>
      <c r="BW49" s="20"/>
      <c r="BX49" s="20"/>
      <c r="BY49" s="19"/>
      <c r="BZ49" s="20"/>
      <c r="CA49" s="20"/>
      <c r="CB49" s="19"/>
      <c r="CC49" s="20"/>
      <c r="CD49" s="20"/>
      <c r="CE49" s="19"/>
      <c r="CF49" s="20"/>
      <c r="CG49" s="20"/>
    </row>
    <row r="50" spans="2:85" ht="20.25" hidden="1" customHeight="1">
      <c r="B50" s="15">
        <f t="shared" si="0"/>
        <v>11</v>
      </c>
      <c r="C50" s="16">
        <f t="shared" si="1"/>
        <v>43206</v>
      </c>
      <c r="D50" s="16"/>
      <c r="E50" s="19">
        <f t="shared" si="2"/>
        <v>33</v>
      </c>
      <c r="F50" s="29" t="s">
        <v>31</v>
      </c>
      <c r="G50" s="18"/>
      <c r="H50" s="19"/>
      <c r="I50" s="46"/>
      <c r="J50" s="46"/>
      <c r="K50" s="19"/>
      <c r="L50" s="46"/>
      <c r="M50" s="46"/>
      <c r="N50" s="19"/>
      <c r="O50" s="46"/>
      <c r="P50" s="46"/>
      <c r="Q50" s="19"/>
      <c r="R50" s="46"/>
      <c r="S50" s="46"/>
      <c r="T50" s="19"/>
      <c r="U50" s="46"/>
      <c r="V50" s="46"/>
      <c r="W50" s="19"/>
      <c r="X50" s="18"/>
      <c r="Y50" s="18"/>
      <c r="Z50" s="19"/>
      <c r="AA50" s="18"/>
      <c r="AB50" s="18"/>
      <c r="AC50" s="19"/>
      <c r="AD50" s="18"/>
      <c r="AE50" s="18"/>
      <c r="AF50" s="19"/>
      <c r="AG50" s="18"/>
      <c r="AH50" s="18"/>
      <c r="AI50" s="19"/>
      <c r="AJ50" s="18"/>
      <c r="AK50" s="18"/>
      <c r="AL50" s="18"/>
      <c r="AM50" s="18"/>
      <c r="AN50" s="18"/>
      <c r="AO50" s="19"/>
      <c r="AP50" s="18"/>
      <c r="AQ50" s="18"/>
      <c r="AR50" s="19"/>
      <c r="AS50" s="18"/>
      <c r="AT50" s="18"/>
      <c r="AU50" s="19"/>
      <c r="AV50" s="18"/>
      <c r="AW50" s="18"/>
      <c r="AX50" s="19"/>
      <c r="AY50" s="18"/>
      <c r="AZ50" s="18"/>
      <c r="BA50" s="19"/>
      <c r="BB50" s="18"/>
      <c r="BC50" s="18"/>
      <c r="BD50" s="19"/>
      <c r="BE50" s="18"/>
      <c r="BF50" s="18"/>
      <c r="BG50" s="19"/>
      <c r="BH50" s="18"/>
      <c r="BI50" s="18"/>
      <c r="BJ50" s="19"/>
      <c r="BK50" s="18"/>
      <c r="BL50" s="18"/>
      <c r="BM50" s="19"/>
      <c r="BN50" s="18"/>
      <c r="BO50" s="18"/>
      <c r="BP50" s="19"/>
      <c r="BQ50" s="18"/>
      <c r="BR50" s="18"/>
      <c r="BS50" s="19"/>
      <c r="BT50" s="18"/>
      <c r="BU50" s="18"/>
      <c r="BV50" s="19"/>
      <c r="BW50" s="18"/>
      <c r="BX50" s="18"/>
      <c r="BY50" s="19"/>
      <c r="BZ50" s="18"/>
      <c r="CA50" s="18"/>
      <c r="CB50" s="19"/>
      <c r="CC50" s="18"/>
      <c r="CD50" s="18"/>
      <c r="CE50" s="19"/>
      <c r="CF50" s="18"/>
      <c r="CG50" s="18"/>
    </row>
    <row r="51" spans="2:85" ht="20.25" hidden="1" customHeight="1">
      <c r="B51" s="15">
        <f t="shared" si="0"/>
        <v>12</v>
      </c>
      <c r="C51" s="16">
        <f t="shared" si="1"/>
        <v>43213</v>
      </c>
      <c r="D51" s="16"/>
      <c r="E51" s="19">
        <f t="shared" si="2"/>
        <v>32</v>
      </c>
      <c r="F51" s="17"/>
      <c r="G51" s="17"/>
      <c r="H51" s="19"/>
      <c r="I51" s="35"/>
      <c r="J51" s="35"/>
      <c r="K51" s="19"/>
      <c r="L51" s="35"/>
      <c r="M51" s="35"/>
      <c r="N51" s="19"/>
      <c r="O51" s="35"/>
      <c r="P51" s="35"/>
      <c r="Q51" s="19"/>
      <c r="R51" s="35"/>
      <c r="S51" s="35"/>
      <c r="T51" s="19"/>
      <c r="U51" s="35"/>
      <c r="V51" s="35"/>
      <c r="W51" s="19"/>
      <c r="X51" s="17"/>
      <c r="Y51" s="17"/>
      <c r="Z51" s="19"/>
      <c r="AA51" s="17"/>
      <c r="AB51" s="17"/>
      <c r="AC51" s="19"/>
      <c r="AD51" s="17"/>
      <c r="AE51" s="17"/>
      <c r="AF51" s="19"/>
      <c r="AG51" s="17"/>
      <c r="AH51" s="17"/>
      <c r="AI51" s="19"/>
      <c r="AJ51" s="17"/>
      <c r="AK51" s="17"/>
      <c r="AL51" s="17"/>
      <c r="AM51" s="17"/>
      <c r="AN51" s="17"/>
      <c r="AO51" s="19"/>
      <c r="AP51" s="17"/>
      <c r="AQ51" s="17"/>
      <c r="AR51" s="19"/>
      <c r="AS51" s="17"/>
      <c r="AT51" s="17"/>
      <c r="AU51" s="19"/>
      <c r="AV51" s="17"/>
      <c r="AW51" s="17"/>
      <c r="AX51" s="19"/>
      <c r="AY51" s="17"/>
      <c r="AZ51" s="17"/>
      <c r="BA51" s="19"/>
      <c r="BB51" s="17"/>
      <c r="BC51" s="17"/>
      <c r="BD51" s="19"/>
      <c r="BE51" s="17"/>
      <c r="BF51" s="17"/>
      <c r="BG51" s="19"/>
      <c r="BH51" s="17"/>
      <c r="BI51" s="17"/>
      <c r="BJ51" s="19"/>
      <c r="BK51" s="17"/>
      <c r="BL51" s="17"/>
      <c r="BM51" s="19"/>
      <c r="BN51" s="17"/>
      <c r="BO51" s="17"/>
      <c r="BP51" s="19"/>
      <c r="BQ51" s="17"/>
      <c r="BR51" s="17"/>
      <c r="BS51" s="19"/>
      <c r="BT51" s="17"/>
      <c r="BU51" s="17"/>
      <c r="BV51" s="19"/>
      <c r="BW51" s="17"/>
      <c r="BX51" s="17"/>
      <c r="BY51" s="19"/>
      <c r="BZ51" s="17"/>
      <c r="CA51" s="17"/>
      <c r="CB51" s="19"/>
      <c r="CC51" s="17"/>
      <c r="CD51" s="17"/>
      <c r="CE51" s="19"/>
      <c r="CF51" s="17"/>
      <c r="CG51" s="17"/>
    </row>
    <row r="52" spans="2:85" ht="20.25" hidden="1" customHeight="1">
      <c r="B52" s="15">
        <f t="shared" si="0"/>
        <v>13</v>
      </c>
      <c r="C52" s="16">
        <f t="shared" si="1"/>
        <v>43220</v>
      </c>
      <c r="D52" s="16"/>
      <c r="E52" s="19">
        <f t="shared" si="2"/>
        <v>31</v>
      </c>
      <c r="F52" s="17"/>
      <c r="G52" s="17"/>
      <c r="H52" s="19"/>
      <c r="I52" s="35"/>
      <c r="J52" s="35"/>
      <c r="K52" s="19"/>
      <c r="L52" s="35"/>
      <c r="M52" s="35"/>
      <c r="N52" s="19"/>
      <c r="O52" s="35"/>
      <c r="P52" s="35"/>
      <c r="Q52" s="19"/>
      <c r="R52" s="35"/>
      <c r="S52" s="35"/>
      <c r="T52" s="19"/>
      <c r="U52" s="35"/>
      <c r="V52" s="35"/>
      <c r="W52" s="19"/>
      <c r="X52" s="17"/>
      <c r="Y52" s="17"/>
      <c r="Z52" s="19"/>
      <c r="AA52" s="17"/>
      <c r="AB52" s="17"/>
      <c r="AC52" s="19"/>
      <c r="AD52" s="17"/>
      <c r="AE52" s="17"/>
      <c r="AF52" s="19"/>
      <c r="AG52" s="17"/>
      <c r="AH52" s="17"/>
      <c r="AI52" s="19"/>
      <c r="AJ52" s="17"/>
      <c r="AK52" s="17"/>
      <c r="AL52" s="17"/>
      <c r="AM52" s="17"/>
      <c r="AN52" s="17"/>
      <c r="AO52" s="19"/>
      <c r="AP52" s="17"/>
      <c r="AQ52" s="17"/>
      <c r="AR52" s="19"/>
      <c r="AS52" s="17"/>
      <c r="AT52" s="17"/>
      <c r="AU52" s="19"/>
      <c r="AV52" s="17"/>
      <c r="AW52" s="17"/>
      <c r="AX52" s="19"/>
      <c r="AY52" s="17"/>
      <c r="AZ52" s="17"/>
      <c r="BA52" s="19"/>
      <c r="BB52" s="17"/>
      <c r="BC52" s="17"/>
      <c r="BD52" s="19"/>
      <c r="BE52" s="17"/>
      <c r="BF52" s="17"/>
      <c r="BG52" s="19"/>
      <c r="BH52" s="17"/>
      <c r="BI52" s="17"/>
      <c r="BJ52" s="19"/>
      <c r="BK52" s="17"/>
      <c r="BL52" s="17"/>
      <c r="BM52" s="19"/>
      <c r="BN52" s="17"/>
      <c r="BO52" s="17"/>
      <c r="BP52" s="19"/>
      <c r="BQ52" s="17"/>
      <c r="BR52" s="17"/>
      <c r="BS52" s="19"/>
      <c r="BT52" s="17"/>
      <c r="BU52" s="17"/>
      <c r="BV52" s="19"/>
      <c r="BW52" s="17"/>
      <c r="BX52" s="17"/>
      <c r="BY52" s="19"/>
      <c r="BZ52" s="17"/>
      <c r="CA52" s="17"/>
      <c r="CB52" s="19"/>
      <c r="CC52" s="17"/>
      <c r="CD52" s="17"/>
      <c r="CE52" s="19"/>
      <c r="CF52" s="17"/>
      <c r="CG52" s="17"/>
    </row>
    <row r="53" spans="2:85" ht="20.25" hidden="1" customHeight="1">
      <c r="B53" s="15">
        <f t="shared" si="0"/>
        <v>14</v>
      </c>
      <c r="C53" s="16">
        <f t="shared" si="1"/>
        <v>43227</v>
      </c>
      <c r="D53" s="16"/>
      <c r="E53" s="19">
        <f t="shared" si="2"/>
        <v>30</v>
      </c>
      <c r="F53" s="17"/>
      <c r="G53" s="17"/>
      <c r="H53" s="19"/>
      <c r="I53" s="51"/>
      <c r="J53" s="46"/>
      <c r="K53" s="19"/>
      <c r="L53" s="51"/>
      <c r="M53" s="46"/>
      <c r="N53" s="19"/>
      <c r="O53" s="51"/>
      <c r="P53" s="46"/>
      <c r="Q53" s="19"/>
      <c r="R53" s="51"/>
      <c r="S53" s="46"/>
      <c r="T53" s="19"/>
      <c r="U53" s="51"/>
      <c r="V53" s="46"/>
      <c r="W53" s="19"/>
      <c r="X53" s="17"/>
      <c r="Y53" s="17"/>
      <c r="Z53" s="19"/>
      <c r="AA53" s="17"/>
      <c r="AB53" s="17"/>
      <c r="AC53" s="19"/>
      <c r="AD53" s="17"/>
      <c r="AE53" s="17"/>
      <c r="AF53" s="19"/>
      <c r="AG53" s="17"/>
      <c r="AH53" s="17"/>
      <c r="AI53" s="19"/>
      <c r="AJ53" s="17"/>
      <c r="AK53" s="17"/>
      <c r="AL53" s="17"/>
      <c r="AM53" s="17"/>
      <c r="AN53" s="17"/>
      <c r="AO53" s="19"/>
      <c r="AP53" s="17"/>
      <c r="AQ53" s="17"/>
      <c r="AR53" s="19"/>
      <c r="AS53" s="17"/>
      <c r="AT53" s="17"/>
      <c r="AU53" s="19"/>
      <c r="AV53" s="17"/>
      <c r="AW53" s="17"/>
      <c r="AX53" s="19"/>
      <c r="AY53" s="17"/>
      <c r="AZ53" s="17"/>
      <c r="BA53" s="19"/>
      <c r="BB53" s="17"/>
      <c r="BC53" s="17"/>
      <c r="BD53" s="19"/>
      <c r="BE53" s="17"/>
      <c r="BF53" s="17"/>
      <c r="BG53" s="19"/>
      <c r="BH53" s="17"/>
      <c r="BI53" s="17"/>
      <c r="BJ53" s="19"/>
      <c r="BK53" s="17"/>
      <c r="BL53" s="17"/>
      <c r="BM53" s="19"/>
      <c r="BN53" s="17"/>
      <c r="BO53" s="17"/>
      <c r="BP53" s="19"/>
      <c r="BQ53" s="17"/>
      <c r="BR53" s="17"/>
      <c r="BS53" s="19"/>
      <c r="BT53" s="17"/>
      <c r="BU53" s="17"/>
      <c r="BV53" s="19"/>
      <c r="BW53" s="17"/>
      <c r="BX53" s="17"/>
      <c r="BY53" s="19"/>
      <c r="BZ53" s="17"/>
      <c r="CA53" s="17"/>
      <c r="CB53" s="19"/>
      <c r="CC53" s="17"/>
      <c r="CD53" s="17"/>
      <c r="CE53" s="19"/>
      <c r="CF53" s="17"/>
      <c r="CG53" s="17"/>
    </row>
    <row r="54" spans="2:85" ht="40.5" hidden="1" customHeight="1">
      <c r="B54" s="15">
        <f t="shared" si="0"/>
        <v>15</v>
      </c>
      <c r="C54" s="16">
        <f t="shared" si="1"/>
        <v>43234</v>
      </c>
      <c r="D54" s="16"/>
      <c r="E54" s="19">
        <f t="shared" si="2"/>
        <v>29</v>
      </c>
      <c r="F54" s="22" t="s">
        <v>40</v>
      </c>
      <c r="G54" s="18"/>
      <c r="H54" s="19"/>
      <c r="I54" s="30"/>
      <c r="J54" s="31"/>
      <c r="K54" s="19"/>
      <c r="L54" s="30"/>
      <c r="M54" s="31"/>
      <c r="N54" s="19"/>
      <c r="O54" s="30"/>
      <c r="P54" s="31"/>
      <c r="Q54" s="19"/>
      <c r="R54" s="30"/>
      <c r="S54" s="31"/>
      <c r="T54" s="19"/>
      <c r="U54" s="30"/>
      <c r="V54" s="31"/>
      <c r="W54" s="19"/>
      <c r="X54" s="18"/>
      <c r="Y54" s="18"/>
      <c r="Z54" s="19"/>
      <c r="AA54" s="18"/>
      <c r="AB54" s="18"/>
      <c r="AC54" s="19"/>
      <c r="AD54" s="18"/>
      <c r="AE54" s="18"/>
      <c r="AF54" s="19"/>
      <c r="AG54" s="18"/>
      <c r="AH54" s="18"/>
      <c r="AI54" s="19"/>
      <c r="AJ54" s="18"/>
      <c r="AK54" s="18"/>
      <c r="AL54" s="18"/>
      <c r="AM54" s="18"/>
      <c r="AN54" s="18"/>
      <c r="AO54" s="19"/>
      <c r="AP54" s="18"/>
      <c r="AQ54" s="18"/>
      <c r="AR54" s="19"/>
      <c r="AS54" s="18"/>
      <c r="AT54" s="18"/>
      <c r="AU54" s="19"/>
      <c r="AV54" s="18"/>
      <c r="AW54" s="18"/>
      <c r="AX54" s="19"/>
      <c r="AY54" s="18"/>
      <c r="AZ54" s="18"/>
      <c r="BA54" s="19"/>
      <c r="BB54" s="18"/>
      <c r="BC54" s="18"/>
      <c r="BD54" s="19"/>
      <c r="BE54" s="18"/>
      <c r="BF54" s="18"/>
      <c r="BG54" s="19"/>
      <c r="BH54" s="18"/>
      <c r="BI54" s="18"/>
      <c r="BJ54" s="19"/>
      <c r="BK54" s="18"/>
      <c r="BL54" s="18"/>
      <c r="BM54" s="19"/>
      <c r="BN54" s="18"/>
      <c r="BO54" s="18"/>
      <c r="BP54" s="19"/>
      <c r="BQ54" s="18"/>
      <c r="BR54" s="18"/>
      <c r="BS54" s="19"/>
      <c r="BT54" s="18"/>
      <c r="BU54" s="18"/>
      <c r="BV54" s="19"/>
      <c r="BW54" s="18"/>
      <c r="BX54" s="18"/>
      <c r="BY54" s="19"/>
      <c r="BZ54" s="18"/>
      <c r="CA54" s="18"/>
      <c r="CB54" s="19"/>
      <c r="CC54" s="18"/>
      <c r="CD54" s="18"/>
      <c r="CE54" s="19"/>
      <c r="CF54" s="18"/>
      <c r="CG54" s="18"/>
    </row>
    <row r="55" spans="2:85" ht="60.75" hidden="1" customHeight="1">
      <c r="B55" s="15">
        <f>B54+1</f>
        <v>16</v>
      </c>
      <c r="C55" s="45">
        <f>C54+7</f>
        <v>43241</v>
      </c>
      <c r="D55" s="45"/>
      <c r="E55" s="19">
        <f t="shared" si="2"/>
        <v>28</v>
      </c>
      <c r="F55" s="22" t="s">
        <v>26</v>
      </c>
      <c r="G55" s="20"/>
      <c r="H55" s="19"/>
      <c r="I55" s="30"/>
      <c r="J55" s="46"/>
      <c r="K55" s="19"/>
      <c r="L55" s="30"/>
      <c r="M55" s="46"/>
      <c r="N55" s="19"/>
      <c r="O55" s="30"/>
      <c r="P55" s="46"/>
      <c r="Q55" s="19"/>
      <c r="R55" s="30"/>
      <c r="S55" s="46"/>
      <c r="T55" s="19"/>
      <c r="U55" s="30"/>
      <c r="V55" s="46"/>
      <c r="W55" s="19"/>
      <c r="X55" s="20"/>
      <c r="Y55" s="20"/>
      <c r="Z55" s="19"/>
      <c r="AA55" s="20"/>
      <c r="AB55" s="20"/>
      <c r="AC55" s="19"/>
      <c r="AD55" s="20"/>
      <c r="AE55" s="20"/>
      <c r="AF55" s="19"/>
      <c r="AG55" s="20"/>
      <c r="AH55" s="20"/>
      <c r="AI55" s="19"/>
      <c r="AJ55" s="20"/>
      <c r="AK55" s="20"/>
      <c r="AL55" s="20"/>
      <c r="AM55" s="20"/>
      <c r="AN55" s="20"/>
      <c r="AO55" s="19"/>
      <c r="AP55" s="20"/>
      <c r="AQ55" s="20"/>
      <c r="AR55" s="19"/>
      <c r="AS55" s="20"/>
      <c r="AT55" s="20"/>
      <c r="AU55" s="19"/>
      <c r="AV55" s="20"/>
      <c r="AW55" s="20"/>
      <c r="AX55" s="19"/>
      <c r="AY55" s="20"/>
      <c r="AZ55" s="20"/>
      <c r="BA55" s="19"/>
      <c r="BB55" s="20"/>
      <c r="BC55" s="20"/>
      <c r="BD55" s="19"/>
      <c r="BE55" s="20"/>
      <c r="BF55" s="20"/>
      <c r="BG55" s="19"/>
      <c r="BH55" s="20"/>
      <c r="BI55" s="20"/>
      <c r="BJ55" s="19"/>
      <c r="BK55" s="20"/>
      <c r="BL55" s="20"/>
      <c r="BM55" s="19"/>
      <c r="BN55" s="20"/>
      <c r="BO55" s="20"/>
      <c r="BP55" s="19"/>
      <c r="BQ55" s="20"/>
      <c r="BR55" s="20"/>
      <c r="BS55" s="19"/>
      <c r="BT55" s="20"/>
      <c r="BU55" s="20"/>
      <c r="BV55" s="19"/>
      <c r="BW55" s="20"/>
      <c r="BX55" s="20"/>
      <c r="BY55" s="19"/>
      <c r="BZ55" s="20"/>
      <c r="CA55" s="20"/>
      <c r="CB55" s="19"/>
      <c r="CC55" s="20"/>
      <c r="CD55" s="20"/>
      <c r="CE55" s="19"/>
      <c r="CF55" s="20"/>
      <c r="CG55" s="20"/>
    </row>
    <row r="56" spans="2:85" ht="60.75" hidden="1" customHeight="1">
      <c r="B56" s="15">
        <f t="shared" si="0"/>
        <v>17</v>
      </c>
      <c r="C56" s="45">
        <f t="shared" si="1"/>
        <v>43248</v>
      </c>
      <c r="D56" s="45"/>
      <c r="E56" s="19">
        <f t="shared" si="2"/>
        <v>27</v>
      </c>
      <c r="F56" s="22" t="s">
        <v>43</v>
      </c>
      <c r="G56" s="18" t="s">
        <v>22</v>
      </c>
      <c r="H56" s="19"/>
      <c r="I56" s="30"/>
      <c r="J56" s="31"/>
      <c r="K56" s="19"/>
      <c r="L56" s="30"/>
      <c r="M56" s="31"/>
      <c r="N56" s="19"/>
      <c r="O56" s="30"/>
      <c r="P56" s="31"/>
      <c r="Q56" s="19"/>
      <c r="R56" s="30"/>
      <c r="S56" s="31"/>
      <c r="T56" s="19"/>
      <c r="U56" s="30"/>
      <c r="V56" s="31"/>
      <c r="W56" s="19"/>
      <c r="X56" s="18"/>
      <c r="Y56" s="18"/>
      <c r="Z56" s="19"/>
      <c r="AA56" s="18"/>
      <c r="AB56" s="18"/>
      <c r="AC56" s="19"/>
      <c r="AD56" s="18"/>
      <c r="AE56" s="18"/>
      <c r="AF56" s="19"/>
      <c r="AG56" s="18"/>
      <c r="AH56" s="18"/>
      <c r="AI56" s="19"/>
      <c r="AJ56" s="18"/>
      <c r="AK56" s="18"/>
      <c r="AL56" s="18"/>
      <c r="AM56" s="18"/>
      <c r="AN56" s="18"/>
      <c r="AO56" s="19"/>
      <c r="AP56" s="18"/>
      <c r="AQ56" s="18"/>
      <c r="AR56" s="19"/>
      <c r="AS56" s="18"/>
      <c r="AT56" s="18"/>
      <c r="AU56" s="19"/>
      <c r="AV56" s="18"/>
      <c r="AW56" s="18"/>
      <c r="AX56" s="19"/>
      <c r="AY56" s="18"/>
      <c r="AZ56" s="18"/>
      <c r="BA56" s="19"/>
      <c r="BB56" s="18"/>
      <c r="BC56" s="18"/>
      <c r="BD56" s="19"/>
      <c r="BE56" s="18"/>
      <c r="BF56" s="18"/>
      <c r="BG56" s="19"/>
      <c r="BH56" s="18"/>
      <c r="BI56" s="18"/>
      <c r="BJ56" s="19"/>
      <c r="BK56" s="18"/>
      <c r="BL56" s="18"/>
      <c r="BM56" s="19"/>
      <c r="BN56" s="18"/>
      <c r="BO56" s="18"/>
      <c r="BP56" s="19"/>
      <c r="BQ56" s="18"/>
      <c r="BR56" s="18"/>
      <c r="BS56" s="19"/>
      <c r="BT56" s="18"/>
      <c r="BU56" s="18"/>
      <c r="BV56" s="19"/>
      <c r="BW56" s="18"/>
      <c r="BX56" s="18"/>
      <c r="BY56" s="19"/>
      <c r="BZ56" s="18"/>
      <c r="CA56" s="18"/>
      <c r="CB56" s="19"/>
      <c r="CC56" s="18"/>
      <c r="CD56" s="18"/>
      <c r="CE56" s="19"/>
      <c r="CF56" s="18"/>
      <c r="CG56" s="18"/>
    </row>
    <row r="57" spans="2:85" ht="81" hidden="1" customHeight="1">
      <c r="B57" s="15">
        <f t="shared" si="0"/>
        <v>18</v>
      </c>
      <c r="C57" s="16">
        <f t="shared" si="1"/>
        <v>43255</v>
      </c>
      <c r="D57" s="16"/>
      <c r="E57" s="19">
        <f t="shared" si="2"/>
        <v>26</v>
      </c>
      <c r="F57" s="22" t="s">
        <v>28</v>
      </c>
      <c r="G57" s="20"/>
      <c r="H57" s="19">
        <f t="shared" ref="H57:H90" si="3">H58+1</f>
        <v>35</v>
      </c>
      <c r="I57" s="23" t="s">
        <v>98</v>
      </c>
      <c r="J57" s="31" t="s">
        <v>86</v>
      </c>
      <c r="K57" s="19"/>
      <c r="L57" s="30"/>
      <c r="M57" s="31"/>
      <c r="N57" s="19"/>
      <c r="O57" s="30"/>
      <c r="P57" s="31"/>
      <c r="Q57" s="19"/>
      <c r="R57" s="30"/>
      <c r="S57" s="31"/>
      <c r="T57" s="19"/>
      <c r="U57" s="30"/>
      <c r="V57" s="31"/>
      <c r="W57" s="19"/>
      <c r="X57" s="20"/>
      <c r="Y57" s="20"/>
      <c r="Z57" s="19"/>
      <c r="AA57" s="20"/>
      <c r="AB57" s="20"/>
      <c r="AC57" s="19"/>
      <c r="AD57" s="20"/>
      <c r="AE57" s="20"/>
      <c r="AF57" s="19"/>
      <c r="AG57" s="20"/>
      <c r="AH57" s="20"/>
      <c r="AI57" s="19"/>
      <c r="AJ57" s="20"/>
      <c r="AK57" s="20"/>
      <c r="AL57" s="20"/>
      <c r="AM57" s="20"/>
      <c r="AN57" s="20"/>
      <c r="AO57" s="19"/>
      <c r="AP57" s="20"/>
      <c r="AQ57" s="20"/>
      <c r="AR57" s="19"/>
      <c r="AS57" s="20"/>
      <c r="AT57" s="20"/>
      <c r="AU57" s="19"/>
      <c r="AV57" s="20"/>
      <c r="AW57" s="20"/>
      <c r="AX57" s="19"/>
      <c r="AY57" s="20"/>
      <c r="AZ57" s="20"/>
      <c r="BA57" s="19"/>
      <c r="BB57" s="20"/>
      <c r="BC57" s="20"/>
      <c r="BD57" s="19"/>
      <c r="BE57" s="20"/>
      <c r="BF57" s="20"/>
      <c r="BG57" s="19"/>
      <c r="BH57" s="20"/>
      <c r="BI57" s="20"/>
      <c r="BJ57" s="19"/>
      <c r="BK57" s="20"/>
      <c r="BL57" s="20"/>
      <c r="BM57" s="19"/>
      <c r="BN57" s="20"/>
      <c r="BO57" s="20"/>
      <c r="BP57" s="19"/>
      <c r="BQ57" s="20"/>
      <c r="BR57" s="20"/>
      <c r="BS57" s="19"/>
      <c r="BT57" s="20"/>
      <c r="BU57" s="20"/>
      <c r="BV57" s="19"/>
      <c r="BW57" s="20"/>
      <c r="BX57" s="20"/>
      <c r="BY57" s="19"/>
      <c r="BZ57" s="20"/>
      <c r="CA57" s="20"/>
      <c r="CB57" s="19"/>
      <c r="CC57" s="20"/>
      <c r="CD57" s="20"/>
      <c r="CE57" s="19"/>
      <c r="CF57" s="20"/>
      <c r="CG57" s="20"/>
    </row>
    <row r="58" spans="2:85" ht="101.25" hidden="1" customHeight="1">
      <c r="B58" s="15">
        <f t="shared" si="0"/>
        <v>19</v>
      </c>
      <c r="C58" s="16">
        <f t="shared" si="1"/>
        <v>43262</v>
      </c>
      <c r="D58" s="16"/>
      <c r="E58" s="19">
        <f t="shared" si="2"/>
        <v>25</v>
      </c>
      <c r="F58" s="22" t="s">
        <v>30</v>
      </c>
      <c r="G58" s="57" t="s">
        <v>76</v>
      </c>
      <c r="H58" s="19">
        <f t="shared" si="3"/>
        <v>34</v>
      </c>
      <c r="I58" s="30"/>
      <c r="J58" s="31"/>
      <c r="K58" s="19"/>
      <c r="L58" s="30"/>
      <c r="M58" s="31"/>
      <c r="N58" s="19"/>
      <c r="O58" s="30"/>
      <c r="P58" s="31"/>
      <c r="Q58" s="19"/>
      <c r="R58" s="30"/>
      <c r="S58" s="31"/>
      <c r="T58" s="19"/>
      <c r="U58" s="30"/>
      <c r="V58" s="31"/>
      <c r="W58" s="19"/>
      <c r="X58" s="20"/>
      <c r="Y58" s="20"/>
      <c r="Z58" s="19"/>
      <c r="AA58" s="20"/>
      <c r="AB58" s="20"/>
      <c r="AC58" s="19"/>
      <c r="AD58" s="20"/>
      <c r="AE58" s="20"/>
      <c r="AF58" s="19"/>
      <c r="AG58" s="20"/>
      <c r="AH58" s="20"/>
      <c r="AI58" s="19"/>
      <c r="AJ58" s="20"/>
      <c r="AK58" s="20"/>
      <c r="AL58" s="20"/>
      <c r="AM58" s="20"/>
      <c r="AN58" s="20"/>
      <c r="AO58" s="19"/>
      <c r="AP58" s="20"/>
      <c r="AQ58" s="20"/>
      <c r="AR58" s="19"/>
      <c r="AS58" s="20"/>
      <c r="AT58" s="20"/>
      <c r="AU58" s="19"/>
      <c r="AV58" s="20"/>
      <c r="AW58" s="20"/>
      <c r="AX58" s="19"/>
      <c r="AY58" s="20"/>
      <c r="AZ58" s="20"/>
      <c r="BA58" s="19"/>
      <c r="BB58" s="20"/>
      <c r="BC58" s="20"/>
      <c r="BD58" s="19"/>
      <c r="BE58" s="20"/>
      <c r="BF58" s="20"/>
      <c r="BG58" s="19"/>
      <c r="BH58" s="20"/>
      <c r="BI58" s="20"/>
      <c r="BJ58" s="19"/>
      <c r="BK58" s="20"/>
      <c r="BL58" s="20"/>
      <c r="BM58" s="19"/>
      <c r="BN58" s="20"/>
      <c r="BO58" s="20"/>
      <c r="BP58" s="19"/>
      <c r="BQ58" s="20"/>
      <c r="BR58" s="20"/>
      <c r="BS58" s="19"/>
      <c r="BT58" s="20"/>
      <c r="BU58" s="20"/>
      <c r="BV58" s="19"/>
      <c r="BW58" s="20"/>
      <c r="BX58" s="20"/>
      <c r="BY58" s="19"/>
      <c r="BZ58" s="20"/>
      <c r="CA58" s="20"/>
      <c r="CB58" s="19"/>
      <c r="CC58" s="20"/>
      <c r="CD58" s="20"/>
      <c r="CE58" s="19"/>
      <c r="CF58" s="20"/>
      <c r="CG58" s="20"/>
    </row>
    <row r="59" spans="2:85" ht="121.5" hidden="1" customHeight="1">
      <c r="B59" s="15">
        <f t="shared" si="0"/>
        <v>20</v>
      </c>
      <c r="C59" s="16">
        <f t="shared" si="1"/>
        <v>43269</v>
      </c>
      <c r="D59" s="16"/>
      <c r="E59" s="19">
        <f t="shared" si="2"/>
        <v>24</v>
      </c>
      <c r="F59" s="21" t="s">
        <v>48</v>
      </c>
      <c r="G59" s="20" t="s">
        <v>33</v>
      </c>
      <c r="H59" s="19">
        <f t="shared" si="3"/>
        <v>33</v>
      </c>
      <c r="I59" s="23" t="s">
        <v>78</v>
      </c>
      <c r="J59" s="20" t="s">
        <v>85</v>
      </c>
      <c r="K59" s="19"/>
      <c r="L59" s="25"/>
      <c r="M59" s="31"/>
      <c r="N59" s="19"/>
      <c r="O59" s="25"/>
      <c r="P59" s="31"/>
      <c r="Q59" s="19"/>
      <c r="R59" s="25"/>
      <c r="S59" s="31"/>
      <c r="T59" s="19"/>
      <c r="U59" s="25"/>
      <c r="V59" s="31"/>
      <c r="W59" s="19"/>
      <c r="X59" s="20"/>
      <c r="Y59" s="20"/>
      <c r="Z59" s="19"/>
      <c r="AA59" s="20"/>
      <c r="AB59" s="20"/>
      <c r="AC59" s="19"/>
      <c r="AD59" s="20"/>
      <c r="AE59" s="20"/>
      <c r="AF59" s="19"/>
      <c r="AG59" s="20"/>
      <c r="AH59" s="20"/>
      <c r="AI59" s="19"/>
      <c r="AJ59" s="20"/>
      <c r="AK59" s="20"/>
      <c r="AL59" s="20"/>
      <c r="AM59" s="20"/>
      <c r="AN59" s="20"/>
      <c r="AO59" s="19"/>
      <c r="AP59" s="20"/>
      <c r="AQ59" s="20"/>
      <c r="AR59" s="19"/>
      <c r="AS59" s="20"/>
      <c r="AT59" s="20"/>
      <c r="AU59" s="19"/>
      <c r="AV59" s="20"/>
      <c r="AW59" s="20"/>
      <c r="AX59" s="19"/>
      <c r="AY59" s="20"/>
      <c r="AZ59" s="20"/>
      <c r="BA59" s="19"/>
      <c r="BB59" s="20"/>
      <c r="BC59" s="20"/>
      <c r="BD59" s="19"/>
      <c r="BE59" s="20"/>
      <c r="BF59" s="20"/>
      <c r="BG59" s="19"/>
      <c r="BH59" s="20"/>
      <c r="BI59" s="20"/>
      <c r="BJ59" s="19"/>
      <c r="BK59" s="20"/>
      <c r="BL59" s="20"/>
      <c r="BM59" s="19"/>
      <c r="BN59" s="20"/>
      <c r="BO59" s="20"/>
      <c r="BP59" s="19"/>
      <c r="BQ59" s="20"/>
      <c r="BR59" s="20"/>
      <c r="BS59" s="19"/>
      <c r="BT59" s="20"/>
      <c r="BU59" s="20"/>
      <c r="BV59" s="19"/>
      <c r="BW59" s="20"/>
      <c r="BX59" s="20"/>
      <c r="BY59" s="19"/>
      <c r="BZ59" s="20"/>
      <c r="CA59" s="20"/>
      <c r="CB59" s="19"/>
      <c r="CC59" s="20"/>
      <c r="CD59" s="20"/>
      <c r="CE59" s="19"/>
      <c r="CF59" s="20"/>
      <c r="CG59" s="20"/>
    </row>
    <row r="60" spans="2:85" ht="81" hidden="1" customHeight="1">
      <c r="B60" s="15">
        <f t="shared" si="0"/>
        <v>21</v>
      </c>
      <c r="C60" s="16">
        <f t="shared" si="1"/>
        <v>43276</v>
      </c>
      <c r="D60" s="16"/>
      <c r="E60" s="19">
        <f t="shared" si="2"/>
        <v>23</v>
      </c>
      <c r="F60" s="32"/>
      <c r="G60" s="20" t="s">
        <v>34</v>
      </c>
      <c r="H60" s="19">
        <f t="shared" si="3"/>
        <v>32</v>
      </c>
      <c r="I60" s="30"/>
      <c r="J60" s="31" t="s">
        <v>107</v>
      </c>
      <c r="K60" s="19"/>
      <c r="L60" s="25"/>
      <c r="M60" s="31"/>
      <c r="N60" s="19"/>
      <c r="O60" s="25"/>
      <c r="P60" s="31"/>
      <c r="Q60" s="19"/>
      <c r="R60" s="25"/>
      <c r="S60" s="31"/>
      <c r="T60" s="19"/>
      <c r="U60" s="25"/>
      <c r="V60" s="31"/>
      <c r="W60" s="19"/>
      <c r="X60" s="20"/>
      <c r="Y60" s="20"/>
      <c r="Z60" s="19"/>
      <c r="AA60" s="20"/>
      <c r="AB60" s="20"/>
      <c r="AC60" s="19"/>
      <c r="AD60" s="20"/>
      <c r="AE60" s="20"/>
      <c r="AF60" s="19"/>
      <c r="AG60" s="20"/>
      <c r="AH60" s="20"/>
      <c r="AI60" s="19"/>
      <c r="AJ60" s="20"/>
      <c r="AK60" s="20"/>
      <c r="AL60" s="20"/>
      <c r="AM60" s="20"/>
      <c r="AN60" s="20"/>
      <c r="AO60" s="19"/>
      <c r="AP60" s="20"/>
      <c r="AQ60" s="20"/>
      <c r="AR60" s="19"/>
      <c r="AS60" s="20"/>
      <c r="AT60" s="20"/>
      <c r="AU60" s="19"/>
      <c r="AV60" s="20"/>
      <c r="AW60" s="20"/>
      <c r="AX60" s="19"/>
      <c r="AY60" s="20"/>
      <c r="AZ60" s="20"/>
      <c r="BA60" s="19"/>
      <c r="BB60" s="20"/>
      <c r="BC60" s="20"/>
      <c r="BD60" s="19"/>
      <c r="BE60" s="20"/>
      <c r="BF60" s="20"/>
      <c r="BG60" s="19"/>
      <c r="BH60" s="20"/>
      <c r="BI60" s="20"/>
      <c r="BJ60" s="19"/>
      <c r="BK60" s="20"/>
      <c r="BL60" s="20"/>
      <c r="BM60" s="19"/>
      <c r="BN60" s="20"/>
      <c r="BO60" s="20"/>
      <c r="BP60" s="19"/>
      <c r="BQ60" s="20"/>
      <c r="BR60" s="20"/>
      <c r="BS60" s="19"/>
      <c r="BT60" s="20"/>
      <c r="BU60" s="20"/>
      <c r="BV60" s="19"/>
      <c r="BW60" s="20"/>
      <c r="BX60" s="20"/>
      <c r="BY60" s="19"/>
      <c r="BZ60" s="20"/>
      <c r="CA60" s="20"/>
      <c r="CB60" s="19"/>
      <c r="CC60" s="20"/>
      <c r="CD60" s="20"/>
      <c r="CE60" s="19"/>
      <c r="CF60" s="20"/>
      <c r="CG60" s="20"/>
    </row>
    <row r="61" spans="2:85" ht="60.75" hidden="1" customHeight="1">
      <c r="B61" s="15">
        <f t="shared" si="0"/>
        <v>22</v>
      </c>
      <c r="C61" s="45">
        <f t="shared" si="1"/>
        <v>43283</v>
      </c>
      <c r="D61" s="45"/>
      <c r="E61" s="19">
        <f t="shared" si="2"/>
        <v>22</v>
      </c>
      <c r="F61" s="31"/>
      <c r="G61" s="20" t="s">
        <v>35</v>
      </c>
      <c r="H61" s="19">
        <f t="shared" si="3"/>
        <v>31</v>
      </c>
      <c r="I61" s="3" t="s">
        <v>17</v>
      </c>
      <c r="J61" s="18" t="s">
        <v>61</v>
      </c>
      <c r="K61" s="19"/>
      <c r="L61" s="25"/>
      <c r="M61" s="31"/>
      <c r="N61" s="19"/>
      <c r="O61" s="25"/>
      <c r="P61" s="31"/>
      <c r="Q61" s="19"/>
      <c r="R61" s="25"/>
      <c r="S61" s="31"/>
      <c r="T61" s="19"/>
      <c r="U61" s="25"/>
      <c r="V61" s="31"/>
      <c r="W61" s="19"/>
      <c r="X61" s="20"/>
      <c r="Y61" s="20"/>
      <c r="Z61" s="19"/>
      <c r="AA61" s="20"/>
      <c r="AB61" s="20"/>
      <c r="AC61" s="19"/>
      <c r="AD61" s="20"/>
      <c r="AE61" s="20"/>
      <c r="AF61" s="19"/>
      <c r="AG61" s="20"/>
      <c r="AH61" s="20"/>
      <c r="AI61" s="19"/>
      <c r="AJ61" s="20"/>
      <c r="AK61" s="20"/>
      <c r="AL61" s="20"/>
      <c r="AM61" s="20"/>
      <c r="AN61" s="20"/>
      <c r="AO61" s="19"/>
      <c r="AP61" s="20"/>
      <c r="AQ61" s="20"/>
      <c r="AR61" s="19"/>
      <c r="AS61" s="20"/>
      <c r="AT61" s="20"/>
      <c r="AU61" s="19"/>
      <c r="AV61" s="20"/>
      <c r="AW61" s="20"/>
      <c r="AX61" s="19"/>
      <c r="AY61" s="20"/>
      <c r="AZ61" s="20"/>
      <c r="BA61" s="19"/>
      <c r="BB61" s="20"/>
      <c r="BC61" s="20"/>
      <c r="BD61" s="19"/>
      <c r="BE61" s="20"/>
      <c r="BF61" s="20"/>
      <c r="BG61" s="19"/>
      <c r="BH61" s="20"/>
      <c r="BI61" s="20"/>
      <c r="BJ61" s="19"/>
      <c r="BK61" s="20"/>
      <c r="BL61" s="20"/>
      <c r="BM61" s="19"/>
      <c r="BN61" s="20"/>
      <c r="BO61" s="20"/>
      <c r="BP61" s="19"/>
      <c r="BQ61" s="20"/>
      <c r="BR61" s="20"/>
      <c r="BS61" s="19"/>
      <c r="BT61" s="20"/>
      <c r="BU61" s="20"/>
      <c r="BV61" s="19"/>
      <c r="BW61" s="20"/>
      <c r="BX61" s="20"/>
      <c r="BY61" s="19"/>
      <c r="BZ61" s="20"/>
      <c r="CA61" s="20"/>
      <c r="CB61" s="19"/>
      <c r="CC61" s="20"/>
      <c r="CD61" s="20"/>
      <c r="CE61" s="19"/>
      <c r="CF61" s="20"/>
      <c r="CG61" s="20"/>
    </row>
    <row r="62" spans="2:85" ht="60.75" hidden="1" customHeight="1">
      <c r="B62" s="15">
        <f t="shared" si="0"/>
        <v>23</v>
      </c>
      <c r="C62" s="16">
        <f t="shared" si="1"/>
        <v>43290</v>
      </c>
      <c r="D62" s="16"/>
      <c r="E62" s="19">
        <f t="shared" si="2"/>
        <v>21</v>
      </c>
      <c r="F62" s="31"/>
      <c r="G62" s="20"/>
      <c r="H62" s="19">
        <f t="shared" si="3"/>
        <v>30</v>
      </c>
      <c r="I62" s="23" t="s">
        <v>79</v>
      </c>
      <c r="J62" s="20" t="s">
        <v>80</v>
      </c>
      <c r="K62" s="19"/>
      <c r="L62" s="35"/>
      <c r="M62" s="31"/>
      <c r="N62" s="19"/>
      <c r="O62" s="35"/>
      <c r="P62" s="31"/>
      <c r="Q62" s="19"/>
      <c r="R62" s="35"/>
      <c r="S62" s="31"/>
      <c r="T62" s="19"/>
      <c r="U62" s="35"/>
      <c r="V62" s="31"/>
      <c r="W62" s="19"/>
      <c r="X62" s="20"/>
      <c r="Y62" s="20"/>
      <c r="Z62" s="19"/>
      <c r="AA62" s="20"/>
      <c r="AB62" s="20"/>
      <c r="AC62" s="19"/>
      <c r="AD62" s="20"/>
      <c r="AE62" s="20"/>
      <c r="AF62" s="19"/>
      <c r="AG62" s="20"/>
      <c r="AH62" s="20"/>
      <c r="AI62" s="19"/>
      <c r="AJ62" s="20"/>
      <c r="AK62" s="20"/>
      <c r="AL62" s="20"/>
      <c r="AM62" s="20"/>
      <c r="AN62" s="20"/>
      <c r="AO62" s="19"/>
      <c r="AP62" s="20"/>
      <c r="AQ62" s="20"/>
      <c r="AR62" s="19"/>
      <c r="AS62" s="20"/>
      <c r="AT62" s="20"/>
      <c r="AU62" s="19"/>
      <c r="AV62" s="20"/>
      <c r="AW62" s="20"/>
      <c r="AX62" s="19"/>
      <c r="AY62" s="20"/>
      <c r="AZ62" s="20"/>
      <c r="BA62" s="19"/>
      <c r="BB62" s="20"/>
      <c r="BC62" s="20"/>
      <c r="BD62" s="19"/>
      <c r="BE62" s="20"/>
      <c r="BF62" s="20"/>
      <c r="BG62" s="19"/>
      <c r="BH62" s="20"/>
      <c r="BI62" s="20"/>
      <c r="BJ62" s="19"/>
      <c r="BK62" s="20"/>
      <c r="BL62" s="20"/>
      <c r="BM62" s="19"/>
      <c r="BN62" s="20"/>
      <c r="BO62" s="20"/>
      <c r="BP62" s="19"/>
      <c r="BQ62" s="20"/>
      <c r="BR62" s="20"/>
      <c r="BS62" s="19"/>
      <c r="BT62" s="20"/>
      <c r="BU62" s="20"/>
      <c r="BV62" s="19"/>
      <c r="BW62" s="20"/>
      <c r="BX62" s="20"/>
      <c r="BY62" s="19"/>
      <c r="BZ62" s="20"/>
      <c r="CA62" s="20"/>
      <c r="CB62" s="19"/>
      <c r="CC62" s="20"/>
      <c r="CD62" s="20"/>
      <c r="CE62" s="19"/>
      <c r="CF62" s="20"/>
      <c r="CG62" s="20"/>
    </row>
    <row r="63" spans="2:85" ht="141.75" hidden="1" customHeight="1">
      <c r="B63" s="15">
        <f t="shared" si="0"/>
        <v>24</v>
      </c>
      <c r="C63" s="16">
        <f t="shared" si="1"/>
        <v>43297</v>
      </c>
      <c r="D63" s="16"/>
      <c r="E63" s="19">
        <f t="shared" si="2"/>
        <v>20</v>
      </c>
      <c r="F63" s="8" t="s">
        <v>20</v>
      </c>
      <c r="G63" s="20"/>
      <c r="H63" s="19">
        <f t="shared" si="3"/>
        <v>29</v>
      </c>
      <c r="I63" s="23" t="s">
        <v>113</v>
      </c>
      <c r="J63" s="32" t="s">
        <v>108</v>
      </c>
      <c r="K63" s="19"/>
      <c r="L63" s="25"/>
      <c r="M63" s="27"/>
      <c r="N63" s="19"/>
      <c r="O63" s="25"/>
      <c r="P63" s="27"/>
      <c r="Q63" s="19"/>
      <c r="R63" s="25"/>
      <c r="S63" s="27"/>
      <c r="T63" s="19"/>
      <c r="U63" s="25"/>
      <c r="V63" s="27"/>
      <c r="W63" s="19"/>
      <c r="X63" s="20"/>
      <c r="Y63" s="20"/>
      <c r="Z63" s="19"/>
      <c r="AA63" s="20"/>
      <c r="AB63" s="20"/>
      <c r="AC63" s="19"/>
      <c r="AD63" s="20"/>
      <c r="AE63" s="20"/>
      <c r="AF63" s="19"/>
      <c r="AG63" s="20"/>
      <c r="AH63" s="20"/>
      <c r="AI63" s="19"/>
      <c r="AJ63" s="20"/>
      <c r="AK63" s="20"/>
      <c r="AL63" s="20"/>
      <c r="AM63" s="20"/>
      <c r="AN63" s="20"/>
      <c r="AO63" s="19"/>
      <c r="AP63" s="20"/>
      <c r="AQ63" s="20"/>
      <c r="AR63" s="19"/>
      <c r="AS63" s="20"/>
      <c r="AT63" s="20"/>
      <c r="AU63" s="19"/>
      <c r="AV63" s="20"/>
      <c r="AW63" s="20"/>
      <c r="AX63" s="19"/>
      <c r="AY63" s="20"/>
      <c r="AZ63" s="20"/>
      <c r="BA63" s="19"/>
      <c r="BB63" s="20"/>
      <c r="BC63" s="20"/>
      <c r="BD63" s="19"/>
      <c r="BE63" s="20"/>
      <c r="BF63" s="20"/>
      <c r="BG63" s="19"/>
      <c r="BH63" s="20"/>
      <c r="BI63" s="20"/>
      <c r="BJ63" s="19"/>
      <c r="BK63" s="20"/>
      <c r="BL63" s="20"/>
      <c r="BM63" s="19"/>
      <c r="BN63" s="20"/>
      <c r="BO63" s="20"/>
      <c r="BP63" s="19"/>
      <c r="BQ63" s="20"/>
      <c r="BR63" s="20"/>
      <c r="BS63" s="19"/>
      <c r="BT63" s="20"/>
      <c r="BU63" s="20"/>
      <c r="BV63" s="19"/>
      <c r="BW63" s="20"/>
      <c r="BX63" s="20"/>
      <c r="BY63" s="19"/>
      <c r="BZ63" s="20"/>
      <c r="CA63" s="20"/>
      <c r="CB63" s="19"/>
      <c r="CC63" s="20"/>
      <c r="CD63" s="20"/>
      <c r="CE63" s="19"/>
      <c r="CF63" s="20"/>
      <c r="CG63" s="20"/>
    </row>
    <row r="64" spans="2:85" ht="60.75" hidden="1" customHeight="1">
      <c r="B64" s="15">
        <f t="shared" si="0"/>
        <v>25</v>
      </c>
      <c r="C64" s="16">
        <f t="shared" si="1"/>
        <v>43304</v>
      </c>
      <c r="D64" s="16"/>
      <c r="E64" s="19">
        <f t="shared" si="2"/>
        <v>19</v>
      </c>
      <c r="F64" s="21" t="s">
        <v>25</v>
      </c>
      <c r="G64" s="26" t="s">
        <v>36</v>
      </c>
      <c r="H64" s="19">
        <f t="shared" si="3"/>
        <v>28</v>
      </c>
      <c r="I64" s="22" t="s">
        <v>64</v>
      </c>
      <c r="J64" s="63" t="s">
        <v>109</v>
      </c>
      <c r="K64" s="19"/>
      <c r="L64" s="25"/>
      <c r="M64" s="27"/>
      <c r="N64" s="19"/>
      <c r="O64" s="25"/>
      <c r="P64" s="27"/>
      <c r="Q64" s="19"/>
      <c r="R64" s="25"/>
      <c r="S64" s="27"/>
      <c r="T64" s="19"/>
      <c r="U64" s="25"/>
      <c r="V64" s="27"/>
      <c r="W64" s="19"/>
      <c r="X64" s="26"/>
      <c r="Y64" s="26"/>
      <c r="Z64" s="19"/>
      <c r="AA64" s="26"/>
      <c r="AB64" s="26"/>
      <c r="AC64" s="19"/>
      <c r="AD64" s="26"/>
      <c r="AE64" s="26"/>
      <c r="AF64" s="19"/>
      <c r="AG64" s="26"/>
      <c r="AH64" s="26"/>
      <c r="AI64" s="19"/>
      <c r="AJ64" s="26"/>
      <c r="AK64" s="26"/>
      <c r="AL64" s="26"/>
      <c r="AM64" s="26"/>
      <c r="AN64" s="26"/>
      <c r="AO64" s="19"/>
      <c r="AP64" s="26"/>
      <c r="AQ64" s="26"/>
      <c r="AR64" s="19"/>
      <c r="AS64" s="26"/>
      <c r="AT64" s="26"/>
      <c r="AU64" s="19"/>
      <c r="AV64" s="26"/>
      <c r="AW64" s="26"/>
      <c r="AX64" s="19"/>
      <c r="AY64" s="26"/>
      <c r="AZ64" s="26"/>
      <c r="BA64" s="19"/>
      <c r="BB64" s="26"/>
      <c r="BC64" s="26"/>
      <c r="BD64" s="19"/>
      <c r="BE64" s="26"/>
      <c r="BF64" s="26"/>
      <c r="BG64" s="19"/>
      <c r="BH64" s="26"/>
      <c r="BI64" s="26"/>
      <c r="BJ64" s="19"/>
      <c r="BK64" s="26"/>
      <c r="BL64" s="26"/>
      <c r="BM64" s="19"/>
      <c r="BN64" s="26"/>
      <c r="BO64" s="26"/>
      <c r="BP64" s="19"/>
      <c r="BQ64" s="26"/>
      <c r="BR64" s="26"/>
      <c r="BS64" s="19"/>
      <c r="BT64" s="26"/>
      <c r="BU64" s="26"/>
      <c r="BV64" s="19"/>
      <c r="BW64" s="26"/>
      <c r="BX64" s="26"/>
      <c r="BY64" s="19"/>
      <c r="BZ64" s="26"/>
      <c r="CA64" s="26"/>
      <c r="CB64" s="19"/>
      <c r="CC64" s="26"/>
      <c r="CD64" s="26"/>
      <c r="CE64" s="19"/>
      <c r="CF64" s="26"/>
      <c r="CG64" s="26"/>
    </row>
    <row r="65" spans="2:85" ht="101.25" hidden="1" customHeight="1">
      <c r="B65" s="15">
        <f t="shared" si="0"/>
        <v>26</v>
      </c>
      <c r="C65" s="16">
        <f t="shared" si="1"/>
        <v>43311</v>
      </c>
      <c r="D65" s="16"/>
      <c r="E65" s="19">
        <f t="shared" si="2"/>
        <v>18</v>
      </c>
      <c r="F65" s="21" t="s">
        <v>54</v>
      </c>
      <c r="G65" s="20"/>
      <c r="H65" s="19">
        <f t="shared" si="3"/>
        <v>27</v>
      </c>
      <c r="I65" s="22" t="s">
        <v>88</v>
      </c>
      <c r="J65" s="20" t="s">
        <v>58</v>
      </c>
      <c r="K65" s="19">
        <f t="shared" ref="K65:K100" si="4">K66+1</f>
        <v>36</v>
      </c>
      <c r="L65" s="23" t="s">
        <v>170</v>
      </c>
      <c r="M65" s="31" t="s">
        <v>173</v>
      </c>
      <c r="N65" s="19"/>
      <c r="O65" s="25"/>
      <c r="P65" s="27"/>
      <c r="Q65" s="19"/>
      <c r="R65" s="25"/>
      <c r="S65" s="27"/>
      <c r="T65" s="19"/>
      <c r="U65" s="25"/>
      <c r="V65" s="27"/>
      <c r="W65" s="19"/>
      <c r="X65" s="20"/>
      <c r="Y65" s="20"/>
      <c r="Z65" s="19"/>
      <c r="AA65" s="20"/>
      <c r="AB65" s="20"/>
      <c r="AC65" s="19"/>
      <c r="AD65" s="20"/>
      <c r="AE65" s="20"/>
      <c r="AF65" s="19"/>
      <c r="AG65" s="20"/>
      <c r="AH65" s="20"/>
      <c r="AI65" s="19"/>
      <c r="AJ65" s="20"/>
      <c r="AK65" s="20"/>
      <c r="AL65" s="20"/>
      <c r="AM65" s="20"/>
      <c r="AN65" s="20"/>
      <c r="AO65" s="19"/>
      <c r="AP65" s="20"/>
      <c r="AQ65" s="20"/>
      <c r="AR65" s="19"/>
      <c r="AS65" s="20"/>
      <c r="AT65" s="20"/>
      <c r="AU65" s="19"/>
      <c r="AV65" s="20"/>
      <c r="AW65" s="20"/>
      <c r="AX65" s="19"/>
      <c r="AY65" s="20"/>
      <c r="AZ65" s="20"/>
      <c r="BA65" s="19"/>
      <c r="BB65" s="20"/>
      <c r="BC65" s="20"/>
      <c r="BD65" s="19"/>
      <c r="BE65" s="20"/>
      <c r="BF65" s="20"/>
      <c r="BG65" s="19"/>
      <c r="BH65" s="20"/>
      <c r="BI65" s="20"/>
      <c r="BJ65" s="19"/>
      <c r="BK65" s="20"/>
      <c r="BL65" s="20"/>
      <c r="BM65" s="19"/>
      <c r="BN65" s="20"/>
      <c r="BO65" s="20"/>
      <c r="BP65" s="19"/>
      <c r="BQ65" s="20"/>
      <c r="BR65" s="20"/>
      <c r="BS65" s="19"/>
      <c r="BT65" s="20"/>
      <c r="BU65" s="20"/>
      <c r="BV65" s="19"/>
      <c r="BW65" s="20"/>
      <c r="BX65" s="20"/>
      <c r="BY65" s="19"/>
      <c r="BZ65" s="20"/>
      <c r="CA65" s="20"/>
      <c r="CB65" s="19"/>
      <c r="CC65" s="20"/>
      <c r="CD65" s="20"/>
      <c r="CE65" s="19"/>
      <c r="CF65" s="20"/>
      <c r="CG65" s="20"/>
    </row>
    <row r="66" spans="2:85" ht="60.75" hidden="1" customHeight="1">
      <c r="B66" s="15">
        <f t="shared" si="0"/>
        <v>27</v>
      </c>
      <c r="C66" s="16">
        <f t="shared" si="1"/>
        <v>43318</v>
      </c>
      <c r="D66" s="16"/>
      <c r="E66" s="19">
        <f t="shared" si="2"/>
        <v>17</v>
      </c>
      <c r="F66" s="21" t="s">
        <v>39</v>
      </c>
      <c r="G66" s="20" t="s">
        <v>23</v>
      </c>
      <c r="H66" s="19">
        <f t="shared" si="3"/>
        <v>26</v>
      </c>
      <c r="I66" s="22" t="s">
        <v>89</v>
      </c>
      <c r="J66" s="20" t="s">
        <v>58</v>
      </c>
      <c r="K66" s="19">
        <f t="shared" si="4"/>
        <v>35</v>
      </c>
      <c r="L66" s="30"/>
      <c r="M66" s="31"/>
      <c r="N66" s="19"/>
      <c r="O66" s="30"/>
      <c r="P66" s="27"/>
      <c r="Q66" s="19"/>
      <c r="R66" s="30"/>
      <c r="S66" s="27"/>
      <c r="T66" s="19"/>
      <c r="U66" s="30"/>
      <c r="V66" s="27"/>
      <c r="W66" s="19"/>
      <c r="X66" s="20"/>
      <c r="Y66" s="20"/>
      <c r="Z66" s="19"/>
      <c r="AA66" s="20"/>
      <c r="AB66" s="20"/>
      <c r="AC66" s="19"/>
      <c r="AD66" s="20"/>
      <c r="AE66" s="20"/>
      <c r="AF66" s="19"/>
      <c r="AG66" s="20"/>
      <c r="AH66" s="20"/>
      <c r="AI66" s="19"/>
      <c r="AJ66" s="20"/>
      <c r="AK66" s="20"/>
      <c r="AL66" s="20"/>
      <c r="AM66" s="20"/>
      <c r="AN66" s="20"/>
      <c r="AO66" s="19"/>
      <c r="AP66" s="20"/>
      <c r="AQ66" s="20"/>
      <c r="AR66" s="19"/>
      <c r="AS66" s="20"/>
      <c r="AT66" s="20"/>
      <c r="AU66" s="19"/>
      <c r="AV66" s="20"/>
      <c r="AW66" s="20"/>
      <c r="AX66" s="19"/>
      <c r="AY66" s="20"/>
      <c r="AZ66" s="20"/>
      <c r="BA66" s="19"/>
      <c r="BB66" s="20"/>
      <c r="BC66" s="20"/>
      <c r="BD66" s="19"/>
      <c r="BE66" s="20"/>
      <c r="BF66" s="20"/>
      <c r="BG66" s="19"/>
      <c r="BH66" s="20"/>
      <c r="BI66" s="20"/>
      <c r="BJ66" s="19"/>
      <c r="BK66" s="20"/>
      <c r="BL66" s="20"/>
      <c r="BM66" s="19"/>
      <c r="BN66" s="20"/>
      <c r="BO66" s="20"/>
      <c r="BP66" s="19"/>
      <c r="BQ66" s="20"/>
      <c r="BR66" s="20"/>
      <c r="BS66" s="19"/>
      <c r="BT66" s="20"/>
      <c r="BU66" s="20"/>
      <c r="BV66" s="19"/>
      <c r="BW66" s="20"/>
      <c r="BX66" s="20"/>
      <c r="BY66" s="19"/>
      <c r="BZ66" s="20"/>
      <c r="CA66" s="20"/>
      <c r="CB66" s="19"/>
      <c r="CC66" s="20"/>
      <c r="CD66" s="20"/>
      <c r="CE66" s="19"/>
      <c r="CF66" s="20"/>
      <c r="CG66" s="20"/>
    </row>
    <row r="67" spans="2:85" ht="121.5" hidden="1" customHeight="1">
      <c r="B67" s="15">
        <f t="shared" si="0"/>
        <v>28</v>
      </c>
      <c r="C67" s="16">
        <f t="shared" si="1"/>
        <v>43325</v>
      </c>
      <c r="D67" s="16"/>
      <c r="E67" s="19">
        <f t="shared" si="2"/>
        <v>16</v>
      </c>
      <c r="F67" s="24" t="s">
        <v>29</v>
      </c>
      <c r="G67" s="17"/>
      <c r="H67" s="19">
        <f t="shared" si="3"/>
        <v>25</v>
      </c>
      <c r="I67" s="22" t="s">
        <v>60</v>
      </c>
      <c r="J67" s="18" t="s">
        <v>58</v>
      </c>
      <c r="K67" s="19">
        <f t="shared" si="4"/>
        <v>34</v>
      </c>
      <c r="L67" s="23" t="s">
        <v>174</v>
      </c>
      <c r="M67" s="20" t="s">
        <v>85</v>
      </c>
      <c r="N67" s="19"/>
      <c r="O67" s="30"/>
      <c r="P67" s="27"/>
      <c r="Q67" s="19"/>
      <c r="R67" s="30"/>
      <c r="S67" s="27"/>
      <c r="T67" s="19"/>
      <c r="U67" s="30"/>
      <c r="V67" s="27"/>
      <c r="W67" s="19"/>
      <c r="X67" s="17"/>
      <c r="Y67" s="17"/>
      <c r="Z67" s="19"/>
      <c r="AA67" s="17"/>
      <c r="AB67" s="17"/>
      <c r="AC67" s="19"/>
      <c r="AD67" s="17"/>
      <c r="AE67" s="17"/>
      <c r="AF67" s="19"/>
      <c r="AG67" s="17"/>
      <c r="AH67" s="17"/>
      <c r="AI67" s="19"/>
      <c r="AJ67" s="17"/>
      <c r="AK67" s="17"/>
      <c r="AL67" s="17"/>
      <c r="AM67" s="17"/>
      <c r="AN67" s="17"/>
      <c r="AO67" s="19"/>
      <c r="AP67" s="17"/>
      <c r="AQ67" s="17"/>
      <c r="AR67" s="19"/>
      <c r="AS67" s="17"/>
      <c r="AT67" s="17"/>
      <c r="AU67" s="19"/>
      <c r="AV67" s="17"/>
      <c r="AW67" s="17"/>
      <c r="AX67" s="19"/>
      <c r="AY67" s="17"/>
      <c r="AZ67" s="17"/>
      <c r="BA67" s="19"/>
      <c r="BB67" s="17"/>
      <c r="BC67" s="17"/>
      <c r="BD67" s="19"/>
      <c r="BE67" s="17"/>
      <c r="BF67" s="17"/>
      <c r="BG67" s="19"/>
      <c r="BH67" s="17"/>
      <c r="BI67" s="17"/>
      <c r="BJ67" s="19"/>
      <c r="BK67" s="17"/>
      <c r="BL67" s="17"/>
      <c r="BM67" s="19"/>
      <c r="BN67" s="17"/>
      <c r="BO67" s="17"/>
      <c r="BP67" s="19"/>
      <c r="BQ67" s="17"/>
      <c r="BR67" s="17"/>
      <c r="BS67" s="19"/>
      <c r="BT67" s="17"/>
      <c r="BU67" s="17"/>
      <c r="BV67" s="19"/>
      <c r="BW67" s="17"/>
      <c r="BX67" s="17"/>
      <c r="BY67" s="19"/>
      <c r="BZ67" s="17"/>
      <c r="CA67" s="17"/>
      <c r="CB67" s="19"/>
      <c r="CC67" s="17"/>
      <c r="CD67" s="17"/>
      <c r="CE67" s="19"/>
      <c r="CF67" s="17"/>
      <c r="CG67" s="17"/>
    </row>
    <row r="68" spans="2:85" ht="121.5" hidden="1" customHeight="1">
      <c r="B68" s="15">
        <f t="shared" si="0"/>
        <v>29</v>
      </c>
      <c r="C68" s="16">
        <f t="shared" si="1"/>
        <v>43332</v>
      </c>
      <c r="D68" s="16"/>
      <c r="E68" s="19">
        <f t="shared" si="2"/>
        <v>15</v>
      </c>
      <c r="F68" s="17"/>
      <c r="G68" s="17"/>
      <c r="H68" s="19">
        <f t="shared" si="3"/>
        <v>24</v>
      </c>
      <c r="I68" s="50" t="s">
        <v>90</v>
      </c>
      <c r="J68" s="31" t="s">
        <v>62</v>
      </c>
      <c r="K68" s="19">
        <f t="shared" si="4"/>
        <v>33</v>
      </c>
      <c r="L68" s="30"/>
      <c r="M68" s="31" t="s">
        <v>107</v>
      </c>
      <c r="N68" s="19"/>
      <c r="O68" s="30"/>
      <c r="P68" s="31"/>
      <c r="Q68" s="19"/>
      <c r="R68" s="30"/>
      <c r="S68" s="31"/>
      <c r="T68" s="19"/>
      <c r="U68" s="30"/>
      <c r="V68" s="31"/>
      <c r="W68" s="19"/>
      <c r="X68" s="17"/>
      <c r="Y68" s="17"/>
      <c r="Z68" s="19"/>
      <c r="AA68" s="17"/>
      <c r="AB68" s="17"/>
      <c r="AC68" s="19"/>
      <c r="AD68" s="17"/>
      <c r="AE68" s="17"/>
      <c r="AF68" s="19"/>
      <c r="AG68" s="17"/>
      <c r="AH68" s="17"/>
      <c r="AI68" s="19"/>
      <c r="AJ68" s="17"/>
      <c r="AK68" s="17"/>
      <c r="AL68" s="17"/>
      <c r="AM68" s="17"/>
      <c r="AN68" s="17"/>
      <c r="AO68" s="19"/>
      <c r="AP68" s="17"/>
      <c r="AQ68" s="17"/>
      <c r="AR68" s="19"/>
      <c r="AS68" s="17"/>
      <c r="AT68" s="17"/>
      <c r="AU68" s="19"/>
      <c r="AV68" s="17"/>
      <c r="AW68" s="17"/>
      <c r="AX68" s="19"/>
      <c r="AY68" s="17"/>
      <c r="AZ68" s="17"/>
      <c r="BA68" s="19"/>
      <c r="BB68" s="17"/>
      <c r="BC68" s="17"/>
      <c r="BD68" s="19"/>
      <c r="BE68" s="17"/>
      <c r="BF68" s="17"/>
      <c r="BG68" s="19"/>
      <c r="BH68" s="17"/>
      <c r="BI68" s="17"/>
      <c r="BJ68" s="19"/>
      <c r="BK68" s="17"/>
      <c r="BL68" s="17"/>
      <c r="BM68" s="19"/>
      <c r="BN68" s="17"/>
      <c r="BO68" s="17"/>
      <c r="BP68" s="19"/>
      <c r="BQ68" s="17"/>
      <c r="BR68" s="17"/>
      <c r="BS68" s="19"/>
      <c r="BT68" s="17"/>
      <c r="BU68" s="17"/>
      <c r="BV68" s="19"/>
      <c r="BW68" s="17"/>
      <c r="BX68" s="17"/>
      <c r="BY68" s="19"/>
      <c r="BZ68" s="17"/>
      <c r="CA68" s="17"/>
      <c r="CB68" s="19"/>
      <c r="CC68" s="17"/>
      <c r="CD68" s="17"/>
      <c r="CE68" s="19"/>
      <c r="CF68" s="17"/>
      <c r="CG68" s="17"/>
    </row>
    <row r="69" spans="2:85" ht="81" hidden="1" customHeight="1">
      <c r="B69" s="15">
        <f t="shared" si="0"/>
        <v>30</v>
      </c>
      <c r="C69" s="45">
        <f t="shared" si="1"/>
        <v>43339</v>
      </c>
      <c r="D69" s="45"/>
      <c r="E69" s="19">
        <f t="shared" si="2"/>
        <v>14</v>
      </c>
      <c r="F69" s="24" t="s">
        <v>84</v>
      </c>
      <c r="G69" s="57" t="s">
        <v>66</v>
      </c>
      <c r="H69" s="19">
        <f t="shared" si="3"/>
        <v>23</v>
      </c>
      <c r="I69" s="50" t="s">
        <v>75</v>
      </c>
      <c r="J69" s="20" t="s">
        <v>167</v>
      </c>
      <c r="K69" s="19">
        <f t="shared" si="4"/>
        <v>32</v>
      </c>
      <c r="L69" s="23" t="s">
        <v>171</v>
      </c>
      <c r="M69" s="20" t="s">
        <v>172</v>
      </c>
      <c r="N69" s="19"/>
      <c r="O69" s="30"/>
      <c r="P69" s="51"/>
      <c r="Q69" s="19"/>
      <c r="R69" s="30"/>
      <c r="S69" s="51"/>
      <c r="T69" s="19"/>
      <c r="U69" s="30"/>
      <c r="V69" s="51"/>
      <c r="W69" s="19"/>
      <c r="X69" s="20"/>
      <c r="Y69" s="20"/>
      <c r="Z69" s="19"/>
      <c r="AA69" s="20"/>
      <c r="AB69" s="20"/>
      <c r="AC69" s="19"/>
      <c r="AD69" s="20"/>
      <c r="AE69" s="20"/>
      <c r="AF69" s="19"/>
      <c r="AG69" s="20"/>
      <c r="AH69" s="20"/>
      <c r="AI69" s="19"/>
      <c r="AJ69" s="20"/>
      <c r="AK69" s="20"/>
      <c r="AL69" s="20"/>
      <c r="AM69" s="20"/>
      <c r="AN69" s="20"/>
      <c r="AO69" s="19"/>
      <c r="AP69" s="20"/>
      <c r="AQ69" s="20"/>
      <c r="AR69" s="19"/>
      <c r="AS69" s="20"/>
      <c r="AT69" s="20"/>
      <c r="AU69" s="19"/>
      <c r="AV69" s="20"/>
      <c r="AW69" s="20"/>
      <c r="AX69" s="19"/>
      <c r="AY69" s="20"/>
      <c r="AZ69" s="20"/>
      <c r="BA69" s="19"/>
      <c r="BB69" s="20"/>
      <c r="BC69" s="20"/>
      <c r="BD69" s="19"/>
      <c r="BE69" s="20"/>
      <c r="BF69" s="20"/>
      <c r="BG69" s="19"/>
      <c r="BH69" s="20"/>
      <c r="BI69" s="20"/>
      <c r="BJ69" s="19"/>
      <c r="BK69" s="20"/>
      <c r="BL69" s="20"/>
      <c r="BM69" s="19"/>
      <c r="BN69" s="20"/>
      <c r="BO69" s="20"/>
      <c r="BP69" s="19"/>
      <c r="BQ69" s="20"/>
      <c r="BR69" s="20"/>
      <c r="BS69" s="19"/>
      <c r="BT69" s="20"/>
      <c r="BU69" s="20"/>
      <c r="BV69" s="19"/>
      <c r="BW69" s="20"/>
      <c r="BX69" s="20"/>
      <c r="BY69" s="19"/>
      <c r="BZ69" s="20"/>
      <c r="CA69" s="20"/>
      <c r="CB69" s="19"/>
      <c r="CC69" s="20"/>
      <c r="CD69" s="20"/>
      <c r="CE69" s="19"/>
      <c r="CF69" s="20"/>
      <c r="CG69" s="20"/>
    </row>
    <row r="70" spans="2:85" ht="81" hidden="1" customHeight="1">
      <c r="B70" s="15">
        <f t="shared" si="0"/>
        <v>31</v>
      </c>
      <c r="C70" s="45">
        <f t="shared" si="1"/>
        <v>43346</v>
      </c>
      <c r="D70" s="45"/>
      <c r="E70" s="19">
        <f t="shared" si="2"/>
        <v>13</v>
      </c>
      <c r="F70" s="17"/>
      <c r="G70" s="20" t="s">
        <v>46</v>
      </c>
      <c r="H70" s="19">
        <f t="shared" si="3"/>
        <v>22</v>
      </c>
      <c r="I70" s="50" t="s">
        <v>72</v>
      </c>
      <c r="J70" s="20" t="s">
        <v>168</v>
      </c>
      <c r="K70" s="19">
        <f t="shared" si="4"/>
        <v>31</v>
      </c>
      <c r="L70" s="23" t="s">
        <v>79</v>
      </c>
      <c r="M70" s="20" t="s">
        <v>80</v>
      </c>
      <c r="N70" s="19"/>
      <c r="O70" s="35"/>
      <c r="P70" s="52"/>
      <c r="Q70" s="19"/>
      <c r="R70" s="35"/>
      <c r="S70" s="52"/>
      <c r="T70" s="19"/>
      <c r="U70" s="35"/>
      <c r="V70" s="52"/>
      <c r="W70" s="19"/>
      <c r="X70" s="20"/>
      <c r="Y70" s="20"/>
      <c r="Z70" s="19"/>
      <c r="AA70" s="20"/>
      <c r="AB70" s="20"/>
      <c r="AC70" s="19"/>
      <c r="AD70" s="20"/>
      <c r="AE70" s="20"/>
      <c r="AF70" s="19"/>
      <c r="AG70" s="20"/>
      <c r="AH70" s="20"/>
      <c r="AI70" s="19"/>
      <c r="AJ70" s="20"/>
      <c r="AK70" s="20"/>
      <c r="AL70" s="20"/>
      <c r="AM70" s="20"/>
      <c r="AN70" s="20"/>
      <c r="AO70" s="19"/>
      <c r="AP70" s="20"/>
      <c r="AQ70" s="20"/>
      <c r="AR70" s="19"/>
      <c r="AS70" s="20"/>
      <c r="AT70" s="20"/>
      <c r="AU70" s="19"/>
      <c r="AV70" s="20"/>
      <c r="AW70" s="20"/>
      <c r="AX70" s="19"/>
      <c r="AY70" s="20"/>
      <c r="AZ70" s="20"/>
      <c r="BA70" s="19"/>
      <c r="BB70" s="20"/>
      <c r="BC70" s="20"/>
      <c r="BD70" s="19"/>
      <c r="BE70" s="20"/>
      <c r="BF70" s="20"/>
      <c r="BG70" s="19"/>
      <c r="BH70" s="20"/>
      <c r="BI70" s="20"/>
      <c r="BJ70" s="19"/>
      <c r="BK70" s="20"/>
      <c r="BL70" s="20"/>
      <c r="BM70" s="19"/>
      <c r="BN70" s="20"/>
      <c r="BO70" s="20"/>
      <c r="BP70" s="19"/>
      <c r="BQ70" s="20"/>
      <c r="BR70" s="20"/>
      <c r="BS70" s="19"/>
      <c r="BT70" s="20"/>
      <c r="BU70" s="20"/>
      <c r="BV70" s="19"/>
      <c r="BW70" s="20"/>
      <c r="BX70" s="20"/>
      <c r="BY70" s="19"/>
      <c r="BZ70" s="20"/>
      <c r="CA70" s="20"/>
      <c r="CB70" s="19"/>
      <c r="CC70" s="20"/>
      <c r="CD70" s="20"/>
      <c r="CE70" s="19"/>
      <c r="CF70" s="20"/>
      <c r="CG70" s="20"/>
    </row>
    <row r="71" spans="2:85" ht="121.5" hidden="1" customHeight="1">
      <c r="B71" s="15">
        <f t="shared" si="0"/>
        <v>32</v>
      </c>
      <c r="C71" s="16">
        <f t="shared" si="1"/>
        <v>43353</v>
      </c>
      <c r="D71" s="16"/>
      <c r="E71" s="19">
        <f t="shared" si="2"/>
        <v>12</v>
      </c>
      <c r="F71" s="5"/>
      <c r="G71" s="34"/>
      <c r="H71" s="19">
        <f t="shared" si="3"/>
        <v>21</v>
      </c>
      <c r="I71" s="8" t="s">
        <v>20</v>
      </c>
      <c r="J71" s="20" t="s">
        <v>57</v>
      </c>
      <c r="K71" s="19">
        <f t="shared" si="4"/>
        <v>30</v>
      </c>
      <c r="L71" s="23" t="s">
        <v>113</v>
      </c>
      <c r="M71" s="32" t="s">
        <v>87</v>
      </c>
      <c r="N71" s="19"/>
      <c r="O71" s="35"/>
      <c r="P71" s="53"/>
      <c r="Q71" s="19"/>
      <c r="R71" s="35"/>
      <c r="S71" s="53"/>
      <c r="T71" s="19"/>
      <c r="U71" s="35"/>
      <c r="V71" s="53"/>
      <c r="W71" s="19"/>
      <c r="X71" s="34"/>
      <c r="Y71" s="34"/>
      <c r="Z71" s="19"/>
      <c r="AA71" s="34"/>
      <c r="AB71" s="34"/>
      <c r="AC71" s="19"/>
      <c r="AD71" s="34"/>
      <c r="AE71" s="34"/>
      <c r="AF71" s="19"/>
      <c r="AG71" s="34"/>
      <c r="AH71" s="34"/>
      <c r="AI71" s="19"/>
      <c r="AJ71" s="34"/>
      <c r="AK71" s="34"/>
      <c r="AL71" s="34"/>
      <c r="AM71" s="34"/>
      <c r="AN71" s="34"/>
      <c r="AO71" s="19"/>
      <c r="AP71" s="34"/>
      <c r="AQ71" s="34"/>
      <c r="AR71" s="19"/>
      <c r="AS71" s="34"/>
      <c r="AT71" s="34"/>
      <c r="AU71" s="19"/>
      <c r="AV71" s="34"/>
      <c r="AW71" s="34"/>
      <c r="AX71" s="19"/>
      <c r="AY71" s="34"/>
      <c r="AZ71" s="34"/>
      <c r="BA71" s="19"/>
      <c r="BB71" s="34"/>
      <c r="BC71" s="34"/>
      <c r="BD71" s="19"/>
      <c r="BE71" s="34"/>
      <c r="BF71" s="34"/>
      <c r="BG71" s="19"/>
      <c r="BH71" s="34"/>
      <c r="BI71" s="34"/>
      <c r="BJ71" s="19"/>
      <c r="BK71" s="34"/>
      <c r="BL71" s="34"/>
      <c r="BM71" s="19"/>
      <c r="BN71" s="34"/>
      <c r="BO71" s="34"/>
      <c r="BP71" s="19"/>
      <c r="BQ71" s="34"/>
      <c r="BR71" s="34"/>
      <c r="BS71" s="19"/>
      <c r="BT71" s="34"/>
      <c r="BU71" s="34"/>
      <c r="BV71" s="19"/>
      <c r="BW71" s="34"/>
      <c r="BX71" s="34"/>
      <c r="BY71" s="19"/>
      <c r="BZ71" s="34"/>
      <c r="CA71" s="34"/>
      <c r="CB71" s="19"/>
      <c r="CC71" s="34"/>
      <c r="CD71" s="34"/>
      <c r="CE71" s="19"/>
      <c r="CF71" s="34"/>
      <c r="CG71" s="34"/>
    </row>
    <row r="72" spans="2:85" ht="101.25" hidden="1" customHeight="1">
      <c r="B72" s="15">
        <f t="shared" si="0"/>
        <v>33</v>
      </c>
      <c r="C72" s="16">
        <f t="shared" si="1"/>
        <v>43360</v>
      </c>
      <c r="D72" s="16"/>
      <c r="E72" s="19">
        <f t="shared" si="2"/>
        <v>11</v>
      </c>
      <c r="F72" s="17"/>
      <c r="G72" s="34" t="s">
        <v>41</v>
      </c>
      <c r="H72" s="19">
        <f t="shared" si="3"/>
        <v>20</v>
      </c>
      <c r="I72" s="50" t="s">
        <v>178</v>
      </c>
      <c r="J72" s="26" t="s">
        <v>73</v>
      </c>
      <c r="K72" s="19">
        <f t="shared" si="4"/>
        <v>29</v>
      </c>
      <c r="L72" s="50" t="s">
        <v>64</v>
      </c>
      <c r="M72" s="18" t="s">
        <v>59</v>
      </c>
      <c r="N72" s="19">
        <f t="shared" ref="N72:N108" si="5">N73+1</f>
        <v>37</v>
      </c>
      <c r="O72" s="23" t="s">
        <v>191</v>
      </c>
      <c r="P72" s="31" t="s">
        <v>195</v>
      </c>
      <c r="Q72" s="19"/>
      <c r="R72" s="35"/>
      <c r="S72" s="54"/>
      <c r="T72" s="19"/>
      <c r="U72" s="35"/>
      <c r="V72" s="54"/>
      <c r="W72" s="19"/>
      <c r="X72" s="34"/>
      <c r="Y72" s="34"/>
      <c r="Z72" s="19"/>
      <c r="AA72" s="34"/>
      <c r="AB72" s="34"/>
      <c r="AC72" s="19"/>
      <c r="AD72" s="34"/>
      <c r="AE72" s="34"/>
      <c r="AF72" s="19"/>
      <c r="AG72" s="34"/>
      <c r="AH72" s="34"/>
      <c r="AI72" s="19"/>
      <c r="AJ72" s="34"/>
      <c r="AK72" s="34"/>
      <c r="AL72" s="34"/>
      <c r="AM72" s="34"/>
      <c r="AN72" s="34"/>
      <c r="AO72" s="19"/>
      <c r="AP72" s="34"/>
      <c r="AQ72" s="34"/>
      <c r="AR72" s="19"/>
      <c r="AS72" s="34"/>
      <c r="AT72" s="34"/>
      <c r="AU72" s="19"/>
      <c r="AV72" s="34"/>
      <c r="AW72" s="34"/>
      <c r="AX72" s="19"/>
      <c r="AY72" s="34"/>
      <c r="AZ72" s="34"/>
      <c r="BA72" s="19"/>
      <c r="BB72" s="34"/>
      <c r="BC72" s="34"/>
      <c r="BD72" s="19"/>
      <c r="BE72" s="34"/>
      <c r="BF72" s="34"/>
      <c r="BG72" s="19"/>
      <c r="BH72" s="34"/>
      <c r="BI72" s="34"/>
      <c r="BJ72" s="19"/>
      <c r="BK72" s="34"/>
      <c r="BL72" s="34"/>
      <c r="BM72" s="19"/>
      <c r="BN72" s="34"/>
      <c r="BO72" s="34"/>
      <c r="BP72" s="19"/>
      <c r="BQ72" s="34"/>
      <c r="BR72" s="34"/>
      <c r="BS72" s="19"/>
      <c r="BT72" s="34"/>
      <c r="BU72" s="34"/>
      <c r="BV72" s="19"/>
      <c r="BW72" s="34"/>
      <c r="BX72" s="34"/>
      <c r="BY72" s="19"/>
      <c r="BZ72" s="34"/>
      <c r="CA72" s="34"/>
      <c r="CB72" s="19"/>
      <c r="CC72" s="34"/>
      <c r="CD72" s="34"/>
      <c r="CE72" s="19"/>
      <c r="CF72" s="34"/>
      <c r="CG72" s="34"/>
    </row>
    <row r="73" spans="2:85" ht="60.75" hidden="1" customHeight="1">
      <c r="B73" s="15">
        <f t="shared" si="0"/>
        <v>34</v>
      </c>
      <c r="C73" s="16">
        <f t="shared" si="1"/>
        <v>43367</v>
      </c>
      <c r="D73" s="16"/>
      <c r="E73" s="19">
        <f t="shared" si="2"/>
        <v>10</v>
      </c>
      <c r="F73" s="24" t="s">
        <v>42</v>
      </c>
      <c r="G73" s="18" t="s">
        <v>38</v>
      </c>
      <c r="H73" s="19">
        <f t="shared" si="3"/>
        <v>19</v>
      </c>
      <c r="I73" s="50" t="s">
        <v>64</v>
      </c>
      <c r="J73" s="26" t="s">
        <v>95</v>
      </c>
      <c r="K73" s="19">
        <f t="shared" si="4"/>
        <v>28</v>
      </c>
      <c r="L73" s="22" t="s">
        <v>88</v>
      </c>
      <c r="M73" s="20" t="s">
        <v>58</v>
      </c>
      <c r="N73" s="19">
        <f t="shared" si="5"/>
        <v>36</v>
      </c>
      <c r="O73" s="30"/>
      <c r="P73" s="31"/>
      <c r="Q73" s="19"/>
      <c r="R73" s="30"/>
      <c r="S73" s="46"/>
      <c r="T73" s="19"/>
      <c r="U73" s="30"/>
      <c r="V73" s="46"/>
      <c r="W73" s="19"/>
      <c r="X73" s="18"/>
      <c r="Y73" s="18"/>
      <c r="Z73" s="19"/>
      <c r="AA73" s="18"/>
      <c r="AB73" s="18"/>
      <c r="AC73" s="19"/>
      <c r="AD73" s="18"/>
      <c r="AE73" s="18"/>
      <c r="AF73" s="19"/>
      <c r="AG73" s="18"/>
      <c r="AH73" s="18"/>
      <c r="AI73" s="19"/>
      <c r="AJ73" s="18"/>
      <c r="AK73" s="18"/>
      <c r="AL73" s="18"/>
      <c r="AM73" s="18"/>
      <c r="AN73" s="18"/>
      <c r="AO73" s="19"/>
      <c r="AP73" s="18"/>
      <c r="AQ73" s="18"/>
      <c r="AR73" s="19"/>
      <c r="AS73" s="18"/>
      <c r="AT73" s="18"/>
      <c r="AU73" s="19"/>
      <c r="AV73" s="18"/>
      <c r="AW73" s="18"/>
      <c r="AX73" s="19"/>
      <c r="AY73" s="18"/>
      <c r="AZ73" s="18"/>
      <c r="BA73" s="19"/>
      <c r="BB73" s="18"/>
      <c r="BC73" s="18"/>
      <c r="BD73" s="19"/>
      <c r="BE73" s="18"/>
      <c r="BF73" s="18"/>
      <c r="BG73" s="19"/>
      <c r="BH73" s="18"/>
      <c r="BI73" s="18"/>
      <c r="BJ73" s="19"/>
      <c r="BK73" s="18"/>
      <c r="BL73" s="18"/>
      <c r="BM73" s="19"/>
      <c r="BN73" s="18"/>
      <c r="BO73" s="18"/>
      <c r="BP73" s="19"/>
      <c r="BQ73" s="18"/>
      <c r="BR73" s="18"/>
      <c r="BS73" s="19"/>
      <c r="BT73" s="18"/>
      <c r="BU73" s="18"/>
      <c r="BV73" s="19"/>
      <c r="BW73" s="18"/>
      <c r="BX73" s="18"/>
      <c r="BY73" s="19"/>
      <c r="BZ73" s="18"/>
      <c r="CA73" s="18"/>
      <c r="CB73" s="19"/>
      <c r="CC73" s="18"/>
      <c r="CD73" s="18"/>
      <c r="CE73" s="19"/>
      <c r="CF73" s="18"/>
      <c r="CG73" s="18"/>
    </row>
    <row r="74" spans="2:85" ht="101.25" hidden="1" customHeight="1">
      <c r="B74" s="15">
        <f t="shared" si="0"/>
        <v>35</v>
      </c>
      <c r="C74" s="16">
        <f t="shared" si="1"/>
        <v>43374</v>
      </c>
      <c r="D74" s="16"/>
      <c r="E74" s="19">
        <f t="shared" si="2"/>
        <v>9</v>
      </c>
      <c r="F74" s="28" t="s">
        <v>27</v>
      </c>
      <c r="G74" s="60" t="s">
        <v>67</v>
      </c>
      <c r="H74" s="19">
        <f t="shared" si="3"/>
        <v>18</v>
      </c>
      <c r="I74" s="24" t="s">
        <v>94</v>
      </c>
      <c r="J74" s="26" t="s">
        <v>96</v>
      </c>
      <c r="K74" s="19">
        <f t="shared" si="4"/>
        <v>27</v>
      </c>
      <c r="L74" s="22" t="s">
        <v>89</v>
      </c>
      <c r="M74" s="20" t="s">
        <v>58</v>
      </c>
      <c r="N74" s="19">
        <f t="shared" si="5"/>
        <v>35</v>
      </c>
      <c r="O74" s="23" t="s">
        <v>192</v>
      </c>
      <c r="P74" s="20" t="s">
        <v>82</v>
      </c>
      <c r="Q74" s="19"/>
      <c r="R74" s="25"/>
      <c r="S74" s="55"/>
      <c r="T74" s="19"/>
      <c r="U74" s="25"/>
      <c r="V74" s="55"/>
      <c r="W74" s="19"/>
      <c r="X74" s="18"/>
      <c r="Y74" s="18"/>
      <c r="Z74" s="19"/>
      <c r="AA74" s="18"/>
      <c r="AB74" s="18"/>
      <c r="AC74" s="19"/>
      <c r="AD74" s="18"/>
      <c r="AE74" s="18"/>
      <c r="AF74" s="19"/>
      <c r="AG74" s="18"/>
      <c r="AH74" s="18"/>
      <c r="AI74" s="19"/>
      <c r="AJ74" s="18"/>
      <c r="AK74" s="18"/>
      <c r="AL74" s="18"/>
      <c r="AM74" s="18"/>
      <c r="AN74" s="18"/>
      <c r="AO74" s="19"/>
      <c r="AP74" s="18"/>
      <c r="AQ74" s="18"/>
      <c r="AR74" s="19"/>
      <c r="AS74" s="18"/>
      <c r="AT74" s="18"/>
      <c r="AU74" s="19"/>
      <c r="AV74" s="18"/>
      <c r="AW74" s="18"/>
      <c r="AX74" s="19"/>
      <c r="AY74" s="18"/>
      <c r="AZ74" s="18"/>
      <c r="BA74" s="19"/>
      <c r="BB74" s="18"/>
      <c r="BC74" s="18"/>
      <c r="BD74" s="19"/>
      <c r="BE74" s="18"/>
      <c r="BF74" s="18"/>
      <c r="BG74" s="19"/>
      <c r="BH74" s="18"/>
      <c r="BI74" s="18"/>
      <c r="BJ74" s="19"/>
      <c r="BK74" s="18"/>
      <c r="BL74" s="18"/>
      <c r="BM74" s="19"/>
      <c r="BN74" s="18"/>
      <c r="BO74" s="18"/>
      <c r="BP74" s="19"/>
      <c r="BQ74" s="18"/>
      <c r="BR74" s="18"/>
      <c r="BS74" s="19"/>
      <c r="BT74" s="18"/>
      <c r="BU74" s="18"/>
      <c r="BV74" s="19"/>
      <c r="BW74" s="18"/>
      <c r="BX74" s="18"/>
      <c r="BY74" s="19"/>
      <c r="BZ74" s="18"/>
      <c r="CA74" s="18"/>
      <c r="CB74" s="19"/>
      <c r="CC74" s="18"/>
      <c r="CD74" s="18"/>
      <c r="CE74" s="19"/>
      <c r="CF74" s="18"/>
      <c r="CG74" s="18"/>
    </row>
    <row r="75" spans="2:85" ht="81" hidden="1" customHeight="1">
      <c r="B75" s="15">
        <f t="shared" ref="B75:B138" si="6">B74+1</f>
        <v>36</v>
      </c>
      <c r="C75" s="16">
        <f t="shared" ref="C75:C138" si="7">C74+7</f>
        <v>43381</v>
      </c>
      <c r="D75" s="16"/>
      <c r="E75" s="19">
        <f t="shared" si="2"/>
        <v>8</v>
      </c>
      <c r="F75" s="28" t="s">
        <v>53</v>
      </c>
      <c r="G75" s="18"/>
      <c r="H75" s="19">
        <f t="shared" si="3"/>
        <v>17</v>
      </c>
      <c r="I75" s="24" t="s">
        <v>91</v>
      </c>
      <c r="J75" s="26" t="s">
        <v>164</v>
      </c>
      <c r="K75" s="19">
        <f t="shared" si="4"/>
        <v>26</v>
      </c>
      <c r="L75" s="22" t="s">
        <v>60</v>
      </c>
      <c r="M75" s="18" t="s">
        <v>58</v>
      </c>
      <c r="N75" s="19">
        <f t="shared" si="5"/>
        <v>34</v>
      </c>
      <c r="O75" s="30"/>
      <c r="P75" s="31" t="s">
        <v>107</v>
      </c>
      <c r="Q75" s="19"/>
      <c r="R75" s="25"/>
      <c r="S75" s="46"/>
      <c r="T75" s="19"/>
      <c r="U75" s="25"/>
      <c r="V75" s="46"/>
      <c r="W75" s="19"/>
      <c r="X75" s="18"/>
      <c r="Y75" s="18"/>
      <c r="Z75" s="19"/>
      <c r="AA75" s="18"/>
      <c r="AB75" s="18"/>
      <c r="AC75" s="19"/>
      <c r="AD75" s="18"/>
      <c r="AE75" s="18"/>
      <c r="AF75" s="19"/>
      <c r="AG75" s="18"/>
      <c r="AH75" s="18"/>
      <c r="AI75" s="19"/>
      <c r="AJ75" s="18"/>
      <c r="AK75" s="18"/>
      <c r="AL75" s="18"/>
      <c r="AM75" s="18"/>
      <c r="AN75" s="18"/>
      <c r="AO75" s="19"/>
      <c r="AP75" s="18"/>
      <c r="AQ75" s="18"/>
      <c r="AR75" s="19"/>
      <c r="AS75" s="18"/>
      <c r="AT75" s="18"/>
      <c r="AU75" s="19"/>
      <c r="AV75" s="18"/>
      <c r="AW75" s="18"/>
      <c r="AX75" s="19"/>
      <c r="AY75" s="18"/>
      <c r="AZ75" s="18"/>
      <c r="BA75" s="19"/>
      <c r="BB75" s="18"/>
      <c r="BC75" s="18"/>
      <c r="BD75" s="19"/>
      <c r="BE75" s="18"/>
      <c r="BF75" s="18"/>
      <c r="BG75" s="19"/>
      <c r="BH75" s="18"/>
      <c r="BI75" s="18"/>
      <c r="BJ75" s="19"/>
      <c r="BK75" s="18"/>
      <c r="BL75" s="18"/>
      <c r="BM75" s="19"/>
      <c r="BN75" s="18"/>
      <c r="BO75" s="18"/>
      <c r="BP75" s="19"/>
      <c r="BQ75" s="18"/>
      <c r="BR75" s="18"/>
      <c r="BS75" s="19"/>
      <c r="BT75" s="18"/>
      <c r="BU75" s="18"/>
      <c r="BV75" s="19"/>
      <c r="BW75" s="18"/>
      <c r="BX75" s="18"/>
      <c r="BY75" s="19"/>
      <c r="BZ75" s="18"/>
      <c r="CA75" s="18"/>
      <c r="CB75" s="19"/>
      <c r="CC75" s="18"/>
      <c r="CD75" s="18"/>
      <c r="CE75" s="19"/>
      <c r="CF75" s="18"/>
      <c r="CG75" s="18"/>
    </row>
    <row r="76" spans="2:85" ht="121.5" hidden="1" customHeight="1">
      <c r="B76" s="15">
        <f t="shared" si="6"/>
        <v>37</v>
      </c>
      <c r="C76" s="16">
        <f t="shared" si="7"/>
        <v>43388</v>
      </c>
      <c r="D76" s="16"/>
      <c r="E76" s="19">
        <f t="shared" si="2"/>
        <v>7</v>
      </c>
      <c r="F76" s="17"/>
      <c r="G76" s="17"/>
      <c r="H76" s="19">
        <f t="shared" si="3"/>
        <v>16</v>
      </c>
      <c r="I76" s="24" t="s">
        <v>83</v>
      </c>
      <c r="J76" s="26" t="s">
        <v>74</v>
      </c>
      <c r="K76" s="19">
        <f t="shared" si="4"/>
        <v>25</v>
      </c>
      <c r="L76" s="50" t="s">
        <v>104</v>
      </c>
      <c r="M76" s="31" t="s">
        <v>62</v>
      </c>
      <c r="N76" s="19">
        <f t="shared" si="5"/>
        <v>33</v>
      </c>
      <c r="O76" s="23" t="s">
        <v>171</v>
      </c>
      <c r="P76" s="20" t="s">
        <v>172</v>
      </c>
      <c r="Q76" s="19"/>
      <c r="R76" s="35"/>
      <c r="S76" s="35"/>
      <c r="T76" s="19"/>
      <c r="U76" s="35"/>
      <c r="V76" s="35"/>
      <c r="W76" s="19"/>
      <c r="X76" s="17"/>
      <c r="Y76" s="17"/>
      <c r="Z76" s="19"/>
      <c r="AA76" s="17"/>
      <c r="AB76" s="17"/>
      <c r="AC76" s="19"/>
      <c r="AD76" s="17"/>
      <c r="AE76" s="17"/>
      <c r="AF76" s="19"/>
      <c r="AG76" s="17"/>
      <c r="AH76" s="17"/>
      <c r="AI76" s="19"/>
      <c r="AJ76" s="17"/>
      <c r="AK76" s="17"/>
      <c r="AL76" s="17"/>
      <c r="AM76" s="17"/>
      <c r="AN76" s="17"/>
      <c r="AO76" s="19"/>
      <c r="AP76" s="17"/>
      <c r="AQ76" s="17"/>
      <c r="AR76" s="19"/>
      <c r="AS76" s="17"/>
      <c r="AT76" s="17"/>
      <c r="AU76" s="19"/>
      <c r="AV76" s="17"/>
      <c r="AW76" s="17"/>
      <c r="AX76" s="19"/>
      <c r="AY76" s="17"/>
      <c r="AZ76" s="17"/>
      <c r="BA76" s="19"/>
      <c r="BB76" s="17"/>
      <c r="BC76" s="17"/>
      <c r="BD76" s="19"/>
      <c r="BE76" s="17"/>
      <c r="BF76" s="17"/>
      <c r="BG76" s="19"/>
      <c r="BH76" s="17"/>
      <c r="BI76" s="17"/>
      <c r="BJ76" s="19"/>
      <c r="BK76" s="17"/>
      <c r="BL76" s="17"/>
      <c r="BM76" s="19"/>
      <c r="BN76" s="17"/>
      <c r="BO76" s="17"/>
      <c r="BP76" s="19"/>
      <c r="BQ76" s="17"/>
      <c r="BR76" s="17"/>
      <c r="BS76" s="19"/>
      <c r="BT76" s="17"/>
      <c r="BU76" s="17"/>
      <c r="BV76" s="19"/>
      <c r="BW76" s="17"/>
      <c r="BX76" s="17"/>
      <c r="BY76" s="19"/>
      <c r="BZ76" s="17"/>
      <c r="CA76" s="17"/>
      <c r="CB76" s="19"/>
      <c r="CC76" s="17"/>
      <c r="CD76" s="17"/>
      <c r="CE76" s="19"/>
      <c r="CF76" s="17"/>
      <c r="CG76" s="17"/>
    </row>
    <row r="77" spans="2:85" ht="81" hidden="1" customHeight="1">
      <c r="B77" s="36">
        <f t="shared" si="6"/>
        <v>38</v>
      </c>
      <c r="C77" s="61">
        <f t="shared" si="7"/>
        <v>43395</v>
      </c>
      <c r="D77" s="61"/>
      <c r="E77" s="19">
        <f t="shared" si="2"/>
        <v>6</v>
      </c>
      <c r="F77" s="17"/>
      <c r="G77" s="17"/>
      <c r="H77" s="19">
        <f t="shared" si="3"/>
        <v>15</v>
      </c>
      <c r="I77" s="24" t="s">
        <v>92</v>
      </c>
      <c r="J77" s="20" t="s">
        <v>97</v>
      </c>
      <c r="K77" s="19">
        <f t="shared" si="4"/>
        <v>24</v>
      </c>
      <c r="L77" s="50" t="s">
        <v>75</v>
      </c>
      <c r="M77" s="20" t="s">
        <v>167</v>
      </c>
      <c r="N77" s="19">
        <f t="shared" si="5"/>
        <v>32</v>
      </c>
      <c r="O77" s="23" t="s">
        <v>79</v>
      </c>
      <c r="P77" s="20" t="s">
        <v>196</v>
      </c>
      <c r="Q77" s="19"/>
      <c r="R77" s="35"/>
      <c r="S77" s="35"/>
      <c r="T77" s="19"/>
      <c r="U77" s="35"/>
      <c r="V77" s="35"/>
      <c r="W77" s="19"/>
      <c r="X77" s="17"/>
      <c r="Y77" s="17"/>
      <c r="Z77" s="19"/>
      <c r="AA77" s="17"/>
      <c r="AB77" s="17"/>
      <c r="AC77" s="19"/>
      <c r="AD77" s="17"/>
      <c r="AE77" s="17"/>
      <c r="AF77" s="19"/>
      <c r="AG77" s="17"/>
      <c r="AH77" s="17"/>
      <c r="AI77" s="19"/>
      <c r="AJ77" s="17"/>
      <c r="AK77" s="17"/>
      <c r="AL77" s="17"/>
      <c r="AM77" s="17"/>
      <c r="AN77" s="17"/>
      <c r="AO77" s="19"/>
      <c r="AP77" s="17"/>
      <c r="AQ77" s="17"/>
      <c r="AR77" s="19"/>
      <c r="AS77" s="17"/>
      <c r="AT77" s="17"/>
      <c r="AU77" s="19"/>
      <c r="AV77" s="17"/>
      <c r="AW77" s="17"/>
      <c r="AX77" s="19"/>
      <c r="AY77" s="17"/>
      <c r="AZ77" s="17"/>
      <c r="BA77" s="19"/>
      <c r="BB77" s="17"/>
      <c r="BC77" s="17"/>
      <c r="BD77" s="19"/>
      <c r="BE77" s="17"/>
      <c r="BF77" s="17"/>
      <c r="BG77" s="19"/>
      <c r="BH77" s="17"/>
      <c r="BI77" s="17"/>
      <c r="BJ77" s="19"/>
      <c r="BK77" s="17"/>
      <c r="BL77" s="17"/>
      <c r="BM77" s="19"/>
      <c r="BN77" s="17"/>
      <c r="BO77" s="17"/>
      <c r="BP77" s="19"/>
      <c r="BQ77" s="17"/>
      <c r="BR77" s="17"/>
      <c r="BS77" s="19"/>
      <c r="BT77" s="17"/>
      <c r="BU77" s="17"/>
      <c r="BV77" s="19"/>
      <c r="BW77" s="17"/>
      <c r="BX77" s="17"/>
      <c r="BY77" s="19"/>
      <c r="BZ77" s="17"/>
      <c r="CA77" s="17"/>
      <c r="CB77" s="19"/>
      <c r="CC77" s="17"/>
      <c r="CD77" s="17"/>
      <c r="CE77" s="19"/>
      <c r="CF77" s="17"/>
      <c r="CG77" s="17"/>
    </row>
    <row r="78" spans="2:85" ht="121.5" hidden="1" customHeight="1">
      <c r="B78" s="15">
        <f t="shared" si="6"/>
        <v>39</v>
      </c>
      <c r="C78" s="37">
        <f t="shared" si="7"/>
        <v>43402</v>
      </c>
      <c r="D78" s="37"/>
      <c r="E78" s="19">
        <f t="shared" si="2"/>
        <v>5</v>
      </c>
      <c r="F78" s="17"/>
      <c r="G78" s="18"/>
      <c r="H78" s="19">
        <f t="shared" si="3"/>
        <v>14</v>
      </c>
      <c r="I78" s="24"/>
      <c r="J78" s="20" t="s">
        <v>70</v>
      </c>
      <c r="K78" s="19">
        <f t="shared" si="4"/>
        <v>23</v>
      </c>
      <c r="L78" s="50" t="s">
        <v>72</v>
      </c>
      <c r="M78" s="20" t="s">
        <v>168</v>
      </c>
      <c r="N78" s="19">
        <f t="shared" si="5"/>
        <v>31</v>
      </c>
      <c r="O78" s="23" t="s">
        <v>113</v>
      </c>
      <c r="P78" s="20" t="s">
        <v>87</v>
      </c>
      <c r="Q78" s="19"/>
      <c r="R78" s="35"/>
      <c r="S78" s="46"/>
      <c r="T78" s="19"/>
      <c r="U78" s="35"/>
      <c r="V78" s="46"/>
      <c r="W78" s="19"/>
      <c r="X78" s="18"/>
      <c r="Y78" s="18"/>
      <c r="Z78" s="19"/>
      <c r="AA78" s="18"/>
      <c r="AB78" s="18"/>
      <c r="AC78" s="19"/>
      <c r="AD78" s="18"/>
      <c r="AE78" s="18"/>
      <c r="AF78" s="19"/>
      <c r="AG78" s="18"/>
      <c r="AH78" s="18"/>
      <c r="AI78" s="19"/>
      <c r="AJ78" s="18"/>
      <c r="AK78" s="18"/>
      <c r="AL78" s="18"/>
      <c r="AM78" s="18"/>
      <c r="AN78" s="18"/>
      <c r="AO78" s="19"/>
      <c r="AP78" s="18"/>
      <c r="AQ78" s="18"/>
      <c r="AR78" s="19"/>
      <c r="AS78" s="18"/>
      <c r="AT78" s="18"/>
      <c r="AU78" s="19"/>
      <c r="AV78" s="18"/>
      <c r="AW78" s="18"/>
      <c r="AX78" s="19"/>
      <c r="AY78" s="18"/>
      <c r="AZ78" s="18"/>
      <c r="BA78" s="19"/>
      <c r="BB78" s="18"/>
      <c r="BC78" s="18"/>
      <c r="BD78" s="19"/>
      <c r="BE78" s="18"/>
      <c r="BF78" s="18"/>
      <c r="BG78" s="19"/>
      <c r="BH78" s="18"/>
      <c r="BI78" s="18"/>
      <c r="BJ78" s="19"/>
      <c r="BK78" s="18"/>
      <c r="BL78" s="18"/>
      <c r="BM78" s="19"/>
      <c r="BN78" s="18"/>
      <c r="BO78" s="18"/>
      <c r="BP78" s="19"/>
      <c r="BQ78" s="18"/>
      <c r="BR78" s="18"/>
      <c r="BS78" s="19"/>
      <c r="BT78" s="18"/>
      <c r="BU78" s="18"/>
      <c r="BV78" s="19"/>
      <c r="BW78" s="18"/>
      <c r="BX78" s="18"/>
      <c r="BY78" s="19"/>
      <c r="BZ78" s="18"/>
      <c r="CA78" s="18"/>
      <c r="CB78" s="19"/>
      <c r="CC78" s="18"/>
      <c r="CD78" s="18"/>
      <c r="CE78" s="19"/>
      <c r="CF78" s="18"/>
      <c r="CG78" s="18"/>
    </row>
    <row r="79" spans="2:85" ht="81" hidden="1" customHeight="1">
      <c r="B79" s="15">
        <f t="shared" si="6"/>
        <v>40</v>
      </c>
      <c r="C79" s="37">
        <f t="shared" si="7"/>
        <v>43409</v>
      </c>
      <c r="D79" s="37"/>
      <c r="E79" s="19">
        <f t="shared" si="2"/>
        <v>4</v>
      </c>
      <c r="F79" s="17"/>
      <c r="G79" s="17"/>
      <c r="H79" s="19">
        <f t="shared" si="3"/>
        <v>13</v>
      </c>
      <c r="I79" s="24"/>
      <c r="J79" s="43"/>
      <c r="K79" s="19">
        <f t="shared" si="4"/>
        <v>22</v>
      </c>
      <c r="L79" s="8" t="s">
        <v>20</v>
      </c>
      <c r="M79" s="20" t="s">
        <v>57</v>
      </c>
      <c r="N79" s="19">
        <f t="shared" si="5"/>
        <v>30</v>
      </c>
      <c r="O79" s="50" t="s">
        <v>64</v>
      </c>
      <c r="P79" s="18" t="s">
        <v>59</v>
      </c>
      <c r="Q79" s="19">
        <f t="shared" ref="Q79:Q117" si="8">Q80+1</f>
        <v>39</v>
      </c>
      <c r="R79" s="23" t="s">
        <v>227</v>
      </c>
      <c r="S79" s="31" t="s">
        <v>221</v>
      </c>
      <c r="T79" s="19"/>
      <c r="U79" s="35"/>
      <c r="V79" s="35"/>
      <c r="W79" s="19"/>
      <c r="X79" s="17"/>
      <c r="Y79" s="17"/>
      <c r="Z79" s="19"/>
      <c r="AA79" s="17"/>
      <c r="AB79" s="17"/>
      <c r="AC79" s="19"/>
      <c r="AD79" s="17"/>
      <c r="AE79" s="17"/>
      <c r="AF79" s="19"/>
      <c r="AG79" s="17"/>
      <c r="AH79" s="17"/>
      <c r="AI79" s="19"/>
      <c r="AJ79" s="17"/>
      <c r="AK79" s="17"/>
      <c r="AL79" s="17"/>
      <c r="AM79" s="17"/>
      <c r="AN79" s="17"/>
      <c r="AO79" s="19"/>
      <c r="AP79" s="17"/>
      <c r="AQ79" s="17"/>
      <c r="AR79" s="19"/>
      <c r="AS79" s="17"/>
      <c r="AT79" s="17"/>
      <c r="AU79" s="19"/>
      <c r="AV79" s="17"/>
      <c r="AW79" s="17"/>
      <c r="AX79" s="19"/>
      <c r="AY79" s="17"/>
      <c r="AZ79" s="17"/>
      <c r="BA79" s="19"/>
      <c r="BB79" s="17"/>
      <c r="BC79" s="17"/>
      <c r="BD79" s="19"/>
      <c r="BE79" s="17"/>
      <c r="BF79" s="17"/>
      <c r="BG79" s="19"/>
      <c r="BH79" s="17"/>
      <c r="BI79" s="17"/>
      <c r="BJ79" s="19"/>
      <c r="BK79" s="17"/>
      <c r="BL79" s="17"/>
      <c r="BM79" s="19"/>
      <c r="BN79" s="17"/>
      <c r="BO79" s="17"/>
      <c r="BP79" s="19"/>
      <c r="BQ79" s="17"/>
      <c r="BR79" s="17"/>
      <c r="BS79" s="19"/>
      <c r="BT79" s="17"/>
      <c r="BU79" s="17"/>
      <c r="BV79" s="19"/>
      <c r="BW79" s="17"/>
      <c r="BX79" s="17"/>
      <c r="BY79" s="19"/>
      <c r="BZ79" s="17"/>
      <c r="CA79" s="17"/>
      <c r="CB79" s="19"/>
      <c r="CC79" s="17"/>
      <c r="CD79" s="17"/>
      <c r="CE79" s="19"/>
      <c r="CF79" s="17"/>
      <c r="CG79" s="17"/>
    </row>
    <row r="80" spans="2:85" ht="81" hidden="1" customHeight="1">
      <c r="B80" s="15">
        <f t="shared" si="6"/>
        <v>41</v>
      </c>
      <c r="C80" s="37">
        <f t="shared" si="7"/>
        <v>43416</v>
      </c>
      <c r="D80" s="127" t="s">
        <v>239</v>
      </c>
      <c r="E80" s="19">
        <f t="shared" si="2"/>
        <v>3</v>
      </c>
      <c r="F80" s="17"/>
      <c r="G80" s="20"/>
      <c r="H80" s="19">
        <f t="shared" si="3"/>
        <v>12</v>
      </c>
      <c r="I80" s="6"/>
      <c r="J80" s="101" t="s">
        <v>161</v>
      </c>
      <c r="K80" s="19">
        <f t="shared" si="4"/>
        <v>21</v>
      </c>
      <c r="L80" s="50" t="s">
        <v>64</v>
      </c>
      <c r="M80" s="26" t="s">
        <v>73</v>
      </c>
      <c r="N80" s="19">
        <f t="shared" si="5"/>
        <v>29</v>
      </c>
      <c r="O80" s="22" t="s">
        <v>193</v>
      </c>
      <c r="P80" s="20" t="s">
        <v>58</v>
      </c>
      <c r="Q80" s="19">
        <f t="shared" si="8"/>
        <v>38</v>
      </c>
      <c r="R80" s="30"/>
      <c r="S80" s="31"/>
      <c r="T80" s="19"/>
      <c r="U80" s="35"/>
      <c r="V80" s="31"/>
      <c r="W80" s="19"/>
      <c r="X80" s="20"/>
      <c r="Y80" s="20"/>
      <c r="Z80" s="19"/>
      <c r="AA80" s="20"/>
      <c r="AB80" s="20"/>
      <c r="AC80" s="19"/>
      <c r="AD80" s="20"/>
      <c r="AE80" s="20"/>
      <c r="AF80" s="19"/>
      <c r="AG80" s="20"/>
      <c r="AH80" s="20"/>
      <c r="AI80" s="19"/>
      <c r="AJ80" s="20"/>
      <c r="AK80" s="20"/>
      <c r="AL80" s="20"/>
      <c r="AM80" s="20"/>
      <c r="AN80" s="20"/>
      <c r="AO80" s="19"/>
      <c r="AP80" s="20"/>
      <c r="AQ80" s="20"/>
      <c r="AR80" s="19"/>
      <c r="AS80" s="20"/>
      <c r="AT80" s="20"/>
      <c r="AU80" s="19"/>
      <c r="AV80" s="20"/>
      <c r="AW80" s="20"/>
      <c r="AX80" s="19"/>
      <c r="AY80" s="20"/>
      <c r="AZ80" s="20"/>
      <c r="BA80" s="19"/>
      <c r="BB80" s="20"/>
      <c r="BC80" s="20"/>
      <c r="BD80" s="19"/>
      <c r="BE80" s="20"/>
      <c r="BF80" s="20"/>
      <c r="BG80" s="19"/>
      <c r="BH80" s="20"/>
      <c r="BI80" s="20"/>
      <c r="BJ80" s="19"/>
      <c r="BK80" s="20"/>
      <c r="BL80" s="20"/>
      <c r="BM80" s="19"/>
      <c r="BN80" s="20"/>
      <c r="BO80" s="20"/>
      <c r="BP80" s="19"/>
      <c r="BQ80" s="20"/>
      <c r="BR80" s="20"/>
      <c r="BS80" s="19"/>
      <c r="BT80" s="20"/>
      <c r="BU80" s="20"/>
      <c r="BV80" s="19"/>
      <c r="BW80" s="20"/>
      <c r="BX80" s="20"/>
      <c r="BY80" s="19"/>
      <c r="BZ80" s="20"/>
      <c r="CA80" s="20"/>
      <c r="CB80" s="19"/>
      <c r="CC80" s="20"/>
      <c r="CD80" s="20"/>
      <c r="CE80" s="19"/>
      <c r="CF80" s="20"/>
      <c r="CG80" s="20"/>
    </row>
    <row r="81" spans="2:85" ht="60.75" hidden="1" customHeight="1">
      <c r="B81" s="15">
        <f t="shared" si="6"/>
        <v>42</v>
      </c>
      <c r="C81" s="44">
        <f t="shared" si="7"/>
        <v>43423</v>
      </c>
      <c r="D81" s="44"/>
      <c r="E81" s="19">
        <f t="shared" si="2"/>
        <v>2</v>
      </c>
      <c r="F81" s="17"/>
      <c r="G81" s="20"/>
      <c r="H81" s="19">
        <f t="shared" si="3"/>
        <v>11</v>
      </c>
      <c r="I81" s="24" t="s">
        <v>110</v>
      </c>
      <c r="J81" s="41"/>
      <c r="K81" s="19">
        <f t="shared" si="4"/>
        <v>20</v>
      </c>
      <c r="L81" s="50" t="s">
        <v>180</v>
      </c>
      <c r="M81" s="26" t="s">
        <v>197</v>
      </c>
      <c r="N81" s="19">
        <f t="shared" si="5"/>
        <v>28</v>
      </c>
      <c r="O81" s="22" t="s">
        <v>194</v>
      </c>
      <c r="P81" s="20" t="s">
        <v>58</v>
      </c>
      <c r="Q81" s="19">
        <f t="shared" si="8"/>
        <v>37</v>
      </c>
      <c r="R81" s="23" t="s">
        <v>222</v>
      </c>
      <c r="S81" s="57" t="s">
        <v>223</v>
      </c>
      <c r="T81" s="19"/>
      <c r="U81" s="35"/>
      <c r="V81" s="31"/>
      <c r="W81" s="19"/>
      <c r="X81" s="20"/>
      <c r="Y81" s="20"/>
      <c r="Z81" s="19"/>
      <c r="AA81" s="20"/>
      <c r="AB81" s="20"/>
      <c r="AC81" s="19"/>
      <c r="AD81" s="20"/>
      <c r="AE81" s="20"/>
      <c r="AF81" s="19"/>
      <c r="AG81" s="20"/>
      <c r="AH81" s="20"/>
      <c r="AI81" s="19"/>
      <c r="AJ81" s="20"/>
      <c r="AK81" s="20"/>
      <c r="AL81" s="20"/>
      <c r="AM81" s="20"/>
      <c r="AN81" s="20"/>
      <c r="AO81" s="19"/>
      <c r="AP81" s="20"/>
      <c r="AQ81" s="20"/>
      <c r="AR81" s="19"/>
      <c r="AS81" s="20"/>
      <c r="AT81" s="20"/>
      <c r="AU81" s="19"/>
      <c r="AV81" s="20"/>
      <c r="AW81" s="20"/>
      <c r="AX81" s="19"/>
      <c r="AY81" s="20"/>
      <c r="AZ81" s="20"/>
      <c r="BA81" s="19"/>
      <c r="BB81" s="20"/>
      <c r="BC81" s="20"/>
      <c r="BD81" s="19"/>
      <c r="BE81" s="20"/>
      <c r="BF81" s="20"/>
      <c r="BG81" s="19"/>
      <c r="BH81" s="20"/>
      <c r="BI81" s="20"/>
      <c r="BJ81" s="19"/>
      <c r="BK81" s="20"/>
      <c r="BL81" s="20"/>
      <c r="BM81" s="19"/>
      <c r="BN81" s="20"/>
      <c r="BO81" s="20"/>
      <c r="BP81" s="19"/>
      <c r="BQ81" s="20"/>
      <c r="BR81" s="20"/>
      <c r="BS81" s="19"/>
      <c r="BT81" s="20"/>
      <c r="BU81" s="20"/>
      <c r="BV81" s="19"/>
      <c r="BW81" s="20"/>
      <c r="BX81" s="20"/>
      <c r="BY81" s="19"/>
      <c r="BZ81" s="20"/>
      <c r="CA81" s="20"/>
      <c r="CB81" s="19"/>
      <c r="CC81" s="20"/>
      <c r="CD81" s="20"/>
      <c r="CE81" s="19"/>
      <c r="CF81" s="20"/>
      <c r="CG81" s="20"/>
    </row>
    <row r="82" spans="2:85" ht="121.5" hidden="1" customHeight="1">
      <c r="B82" s="15">
        <f t="shared" si="6"/>
        <v>43</v>
      </c>
      <c r="C82" s="37">
        <f t="shared" si="7"/>
        <v>43430</v>
      </c>
      <c r="D82" s="37"/>
      <c r="E82" s="19">
        <f t="shared" si="2"/>
        <v>1</v>
      </c>
      <c r="F82" s="9" t="s">
        <v>47</v>
      </c>
      <c r="G82" s="17"/>
      <c r="H82" s="19">
        <f t="shared" si="3"/>
        <v>10</v>
      </c>
      <c r="I82" s="28" t="s">
        <v>111</v>
      </c>
      <c r="J82" s="18" t="s">
        <v>71</v>
      </c>
      <c r="K82" s="19">
        <f t="shared" si="4"/>
        <v>19</v>
      </c>
      <c r="L82" s="24" t="s">
        <v>198</v>
      </c>
      <c r="M82" s="26" t="s">
        <v>96</v>
      </c>
      <c r="N82" s="19">
        <f t="shared" si="5"/>
        <v>27</v>
      </c>
      <c r="O82" s="22" t="s">
        <v>241</v>
      </c>
      <c r="P82" s="18" t="s">
        <v>58</v>
      </c>
      <c r="Q82" s="19">
        <f t="shared" si="8"/>
        <v>36</v>
      </c>
      <c r="R82" s="30"/>
      <c r="S82" s="31" t="s">
        <v>107</v>
      </c>
      <c r="T82" s="19"/>
      <c r="U82" s="35"/>
      <c r="V82" s="35"/>
      <c r="W82" s="19"/>
      <c r="X82" s="17"/>
      <c r="Y82" s="17"/>
      <c r="Z82" s="19"/>
      <c r="AA82" s="17"/>
      <c r="AB82" s="17"/>
      <c r="AC82" s="19"/>
      <c r="AD82" s="17"/>
      <c r="AE82" s="17"/>
      <c r="AF82" s="19"/>
      <c r="AG82" s="17"/>
      <c r="AH82" s="17"/>
      <c r="AI82" s="19"/>
      <c r="AJ82" s="17"/>
      <c r="AK82" s="17"/>
      <c r="AL82" s="17"/>
      <c r="AM82" s="17"/>
      <c r="AN82" s="17"/>
      <c r="AO82" s="19"/>
      <c r="AP82" s="17"/>
      <c r="AQ82" s="17"/>
      <c r="AR82" s="19"/>
      <c r="AS82" s="17"/>
      <c r="AT82" s="17"/>
      <c r="AU82" s="19"/>
      <c r="AV82" s="17"/>
      <c r="AW82" s="17"/>
      <c r="AX82" s="19"/>
      <c r="AY82" s="17"/>
      <c r="AZ82" s="17"/>
      <c r="BA82" s="19"/>
      <c r="BB82" s="17"/>
      <c r="BC82" s="17"/>
      <c r="BD82" s="19"/>
      <c r="BE82" s="17"/>
      <c r="BF82" s="17"/>
      <c r="BG82" s="19"/>
      <c r="BH82" s="17"/>
      <c r="BI82" s="17"/>
      <c r="BJ82" s="19"/>
      <c r="BK82" s="17"/>
      <c r="BL82" s="17"/>
      <c r="BM82" s="19"/>
      <c r="BN82" s="17"/>
      <c r="BO82" s="17"/>
      <c r="BP82" s="19"/>
      <c r="BQ82" s="17"/>
      <c r="BR82" s="17"/>
      <c r="BS82" s="19"/>
      <c r="BT82" s="17"/>
      <c r="BU82" s="17"/>
      <c r="BV82" s="19"/>
      <c r="BW82" s="17"/>
      <c r="BX82" s="17"/>
      <c r="BY82" s="19"/>
      <c r="BZ82" s="17"/>
      <c r="CA82" s="17"/>
      <c r="CB82" s="19"/>
      <c r="CC82" s="17"/>
      <c r="CD82" s="17"/>
      <c r="CE82" s="19"/>
      <c r="CF82" s="17"/>
      <c r="CG82" s="17"/>
    </row>
    <row r="83" spans="2:85" ht="141.75" hidden="1" customHeight="1">
      <c r="B83" s="15">
        <f t="shared" si="6"/>
        <v>44</v>
      </c>
      <c r="C83" s="37">
        <f t="shared" si="7"/>
        <v>43437</v>
      </c>
      <c r="D83" s="37"/>
      <c r="E83" s="19">
        <v>0</v>
      </c>
      <c r="F83" s="33" t="s">
        <v>37</v>
      </c>
      <c r="G83" s="17"/>
      <c r="H83" s="19">
        <f t="shared" si="3"/>
        <v>9</v>
      </c>
      <c r="I83" s="105" t="s">
        <v>179</v>
      </c>
      <c r="J83" s="42" t="s">
        <v>93</v>
      </c>
      <c r="K83" s="19">
        <f t="shared" si="4"/>
        <v>18</v>
      </c>
      <c r="L83" s="24" t="s">
        <v>91</v>
      </c>
      <c r="M83" s="26" t="s">
        <v>81</v>
      </c>
      <c r="N83" s="19">
        <f t="shared" si="5"/>
        <v>26</v>
      </c>
      <c r="O83" s="50" t="s">
        <v>246</v>
      </c>
      <c r="P83" s="31" t="s">
        <v>242</v>
      </c>
      <c r="Q83" s="19">
        <f t="shared" si="8"/>
        <v>35</v>
      </c>
      <c r="R83" s="23" t="s">
        <v>171</v>
      </c>
      <c r="S83" s="20" t="s">
        <v>172</v>
      </c>
      <c r="T83" s="19"/>
      <c r="U83" s="25"/>
      <c r="V83" s="35"/>
      <c r="W83" s="19"/>
      <c r="X83" s="17"/>
      <c r="Y83" s="17"/>
      <c r="Z83" s="19"/>
      <c r="AA83" s="17"/>
      <c r="AB83" s="17"/>
      <c r="AC83" s="19"/>
      <c r="AD83" s="17"/>
      <c r="AE83" s="17"/>
      <c r="AF83" s="19"/>
      <c r="AG83" s="17"/>
      <c r="AH83" s="17"/>
      <c r="AI83" s="19"/>
      <c r="AJ83" s="17"/>
      <c r="AK83" s="17"/>
      <c r="AL83" s="17"/>
      <c r="AM83" s="17"/>
      <c r="AN83" s="17"/>
      <c r="AO83" s="19"/>
      <c r="AP83" s="17"/>
      <c r="AQ83" s="17"/>
      <c r="AR83" s="19"/>
      <c r="AS83" s="17"/>
      <c r="AT83" s="17"/>
      <c r="AU83" s="19"/>
      <c r="AV83" s="17"/>
      <c r="AW83" s="17"/>
      <c r="AX83" s="19"/>
      <c r="AY83" s="17"/>
      <c r="AZ83" s="17"/>
      <c r="BA83" s="19"/>
      <c r="BB83" s="17"/>
      <c r="BC83" s="17"/>
      <c r="BD83" s="19"/>
      <c r="BE83" s="17"/>
      <c r="BF83" s="17"/>
      <c r="BG83" s="19"/>
      <c r="BH83" s="17"/>
      <c r="BI83" s="17"/>
      <c r="BJ83" s="19"/>
      <c r="BK83" s="17"/>
      <c r="BL83" s="17"/>
      <c r="BM83" s="19"/>
      <c r="BN83" s="17"/>
      <c r="BO83" s="17"/>
      <c r="BP83" s="19"/>
      <c r="BQ83" s="17"/>
      <c r="BR83" s="17"/>
      <c r="BS83" s="19"/>
      <c r="BT83" s="17"/>
      <c r="BU83" s="17"/>
      <c r="BV83" s="19"/>
      <c r="BW83" s="17"/>
      <c r="BX83" s="17"/>
      <c r="BY83" s="19"/>
      <c r="BZ83" s="17"/>
      <c r="CA83" s="17"/>
      <c r="CB83" s="19"/>
      <c r="CC83" s="17"/>
      <c r="CD83" s="17"/>
      <c r="CE83" s="19"/>
      <c r="CF83" s="17"/>
      <c r="CG83" s="17"/>
    </row>
    <row r="84" spans="2:85" ht="182.25" hidden="1" customHeight="1">
      <c r="B84" s="15">
        <f t="shared" si="6"/>
        <v>45</v>
      </c>
      <c r="C84" s="61">
        <f t="shared" si="7"/>
        <v>43444</v>
      </c>
      <c r="D84" s="61"/>
      <c r="E84" s="19"/>
      <c r="F84" s="9" t="s">
        <v>44</v>
      </c>
      <c r="G84" s="17"/>
      <c r="H84" s="19">
        <f t="shared" si="3"/>
        <v>8</v>
      </c>
      <c r="I84" s="24" t="s">
        <v>181</v>
      </c>
      <c r="J84" s="35"/>
      <c r="K84" s="19">
        <f t="shared" si="4"/>
        <v>17</v>
      </c>
      <c r="L84" s="24" t="s">
        <v>83</v>
      </c>
      <c r="M84" s="26" t="s">
        <v>163</v>
      </c>
      <c r="N84" s="19">
        <f t="shared" si="5"/>
        <v>25</v>
      </c>
      <c r="O84" s="50" t="s">
        <v>240</v>
      </c>
      <c r="P84" s="20" t="s">
        <v>243</v>
      </c>
      <c r="Q84" s="19">
        <f t="shared" si="8"/>
        <v>34</v>
      </c>
      <c r="R84" s="23" t="s">
        <v>79</v>
      </c>
      <c r="S84" s="20" t="s">
        <v>80</v>
      </c>
      <c r="T84" s="19"/>
      <c r="U84" s="35"/>
      <c r="V84" s="35"/>
      <c r="W84" s="19"/>
      <c r="X84" s="17"/>
      <c r="Y84" s="17"/>
      <c r="Z84" s="19"/>
      <c r="AA84" s="17"/>
      <c r="AB84" s="17"/>
      <c r="AC84" s="19"/>
      <c r="AD84" s="17"/>
      <c r="AE84" s="17"/>
      <c r="AF84" s="19"/>
      <c r="AG84" s="17"/>
      <c r="AH84" s="17"/>
      <c r="AI84" s="19"/>
      <c r="AJ84" s="17"/>
      <c r="AK84" s="17"/>
      <c r="AL84" s="17"/>
      <c r="AM84" s="17"/>
      <c r="AN84" s="17"/>
      <c r="AO84" s="19"/>
      <c r="AP84" s="17"/>
      <c r="AQ84" s="17"/>
      <c r="AR84" s="19"/>
      <c r="AS84" s="17"/>
      <c r="AT84" s="17"/>
      <c r="AU84" s="19"/>
      <c r="AV84" s="17"/>
      <c r="AW84" s="17"/>
      <c r="AX84" s="19"/>
      <c r="AY84" s="17"/>
      <c r="AZ84" s="17"/>
      <c r="BA84" s="19"/>
      <c r="BB84" s="17"/>
      <c r="BC84" s="17"/>
      <c r="BD84" s="19"/>
      <c r="BE84" s="17"/>
      <c r="BF84" s="17"/>
      <c r="BG84" s="19"/>
      <c r="BH84" s="17"/>
      <c r="BI84" s="17"/>
      <c r="BJ84" s="19"/>
      <c r="BK84" s="17"/>
      <c r="BL84" s="17"/>
      <c r="BM84" s="19"/>
      <c r="BN84" s="17"/>
      <c r="BO84" s="17"/>
      <c r="BP84" s="19"/>
      <c r="BQ84" s="17"/>
      <c r="BR84" s="17"/>
      <c r="BS84" s="19"/>
      <c r="BT84" s="17"/>
      <c r="BU84" s="17"/>
      <c r="BV84" s="19"/>
      <c r="BW84" s="17"/>
      <c r="BX84" s="17"/>
      <c r="BY84" s="19"/>
      <c r="BZ84" s="17"/>
      <c r="CA84" s="17"/>
      <c r="CB84" s="19"/>
      <c r="CC84" s="17"/>
      <c r="CD84" s="17"/>
      <c r="CE84" s="19"/>
      <c r="CF84" s="17"/>
      <c r="CG84" s="17"/>
    </row>
    <row r="85" spans="2:85" ht="121.5" hidden="1" customHeight="1">
      <c r="B85" s="15">
        <f t="shared" si="6"/>
        <v>46</v>
      </c>
      <c r="C85" s="37">
        <f t="shared" si="7"/>
        <v>43451</v>
      </c>
      <c r="D85" s="127" t="s">
        <v>297</v>
      </c>
      <c r="E85" s="19"/>
      <c r="F85" s="9" t="s">
        <v>45</v>
      </c>
      <c r="G85" s="17"/>
      <c r="H85" s="19">
        <f t="shared" si="3"/>
        <v>7</v>
      </c>
      <c r="I85" s="35"/>
      <c r="J85" s="35"/>
      <c r="K85" s="19">
        <f t="shared" si="4"/>
        <v>16</v>
      </c>
      <c r="L85" s="24" t="s">
        <v>92</v>
      </c>
      <c r="M85" s="30" t="s">
        <v>182</v>
      </c>
      <c r="N85" s="19">
        <f t="shared" si="5"/>
        <v>24</v>
      </c>
      <c r="O85" s="50" t="s">
        <v>244</v>
      </c>
      <c r="P85" s="20" t="s">
        <v>245</v>
      </c>
      <c r="Q85" s="19">
        <f t="shared" si="8"/>
        <v>33</v>
      </c>
      <c r="R85" s="23" t="s">
        <v>114</v>
      </c>
      <c r="S85" s="32" t="s">
        <v>87</v>
      </c>
      <c r="T85" s="19">
        <f t="shared" ref="T85:T126" si="9">T86+1</f>
        <v>42</v>
      </c>
      <c r="U85" s="103" t="s">
        <v>175</v>
      </c>
      <c r="V85" s="35"/>
      <c r="W85" s="19"/>
      <c r="X85" s="17"/>
      <c r="Y85" s="17"/>
      <c r="Z85" s="19"/>
      <c r="AA85" s="17"/>
      <c r="AB85" s="17"/>
      <c r="AC85" s="19"/>
      <c r="AD85" s="17"/>
      <c r="AE85" s="17"/>
      <c r="AF85" s="19"/>
      <c r="AG85" s="17"/>
      <c r="AH85" s="17"/>
      <c r="AI85" s="19"/>
      <c r="AJ85" s="17"/>
      <c r="AK85" s="17"/>
      <c r="AL85" s="17"/>
      <c r="AM85" s="17"/>
      <c r="AN85" s="17"/>
      <c r="AO85" s="19"/>
      <c r="AP85" s="17"/>
      <c r="AQ85" s="17"/>
      <c r="AR85" s="19"/>
      <c r="AS85" s="17"/>
      <c r="AT85" s="17"/>
      <c r="AU85" s="19"/>
      <c r="AV85" s="17"/>
      <c r="AW85" s="17"/>
      <c r="AX85" s="19"/>
      <c r="AY85" s="17"/>
      <c r="AZ85" s="17"/>
      <c r="BA85" s="19"/>
      <c r="BB85" s="17"/>
      <c r="BC85" s="17"/>
      <c r="BD85" s="19"/>
      <c r="BE85" s="17"/>
      <c r="BF85" s="17"/>
      <c r="BG85" s="19"/>
      <c r="BH85" s="17"/>
      <c r="BI85" s="17"/>
      <c r="BJ85" s="19"/>
      <c r="BK85" s="17"/>
      <c r="BL85" s="17"/>
      <c r="BM85" s="19"/>
      <c r="BN85" s="17"/>
      <c r="BO85" s="17"/>
      <c r="BP85" s="19"/>
      <c r="BQ85" s="17"/>
      <c r="BR85" s="17"/>
      <c r="BS85" s="19"/>
      <c r="BT85" s="17"/>
      <c r="BU85" s="17"/>
      <c r="BV85" s="19"/>
      <c r="BW85" s="17"/>
      <c r="BX85" s="17"/>
      <c r="BY85" s="19"/>
      <c r="BZ85" s="17"/>
      <c r="CA85" s="17"/>
      <c r="CB85" s="19"/>
      <c r="CC85" s="17"/>
      <c r="CD85" s="17"/>
      <c r="CE85" s="19"/>
      <c r="CF85" s="17"/>
      <c r="CG85" s="17"/>
    </row>
    <row r="86" spans="2:85" ht="20.25" hidden="1" customHeight="1">
      <c r="B86" s="15">
        <f t="shared" si="6"/>
        <v>47</v>
      </c>
      <c r="C86" s="44">
        <f t="shared" si="7"/>
        <v>43458</v>
      </c>
      <c r="D86" s="44"/>
      <c r="E86" s="19"/>
      <c r="F86" s="17"/>
      <c r="G86" s="17"/>
      <c r="H86" s="19">
        <f t="shared" si="3"/>
        <v>6</v>
      </c>
      <c r="I86" s="17"/>
      <c r="J86" s="17" t="s">
        <v>162</v>
      </c>
      <c r="K86" s="19">
        <f t="shared" si="4"/>
        <v>15</v>
      </c>
      <c r="L86" s="39" t="s">
        <v>65</v>
      </c>
      <c r="M86" s="20"/>
      <c r="N86" s="19">
        <f t="shared" si="5"/>
        <v>23</v>
      </c>
      <c r="O86" s="39" t="s">
        <v>65</v>
      </c>
      <c r="P86" s="20"/>
      <c r="Q86" s="19">
        <f t="shared" si="8"/>
        <v>32</v>
      </c>
      <c r="R86" s="39" t="s">
        <v>65</v>
      </c>
      <c r="S86" s="18" t="s">
        <v>59</v>
      </c>
      <c r="T86" s="19">
        <f t="shared" si="9"/>
        <v>41</v>
      </c>
      <c r="U86" s="35"/>
      <c r="V86" s="35"/>
      <c r="W86" s="19"/>
      <c r="X86" s="17"/>
      <c r="Y86" s="17"/>
      <c r="Z86" s="19"/>
      <c r="AA86" s="17"/>
      <c r="AB86" s="17"/>
      <c r="AC86" s="19"/>
      <c r="AD86" s="17"/>
      <c r="AE86" s="17"/>
      <c r="AF86" s="19"/>
      <c r="AG86" s="17"/>
      <c r="AH86" s="17"/>
      <c r="AI86" s="19"/>
      <c r="AJ86" s="17"/>
      <c r="AK86" s="17"/>
      <c r="AL86" s="17"/>
      <c r="AM86" s="17"/>
      <c r="AN86" s="17"/>
      <c r="AO86" s="19"/>
      <c r="AP86" s="17"/>
      <c r="AQ86" s="17"/>
      <c r="AR86" s="19"/>
      <c r="AS86" s="17"/>
      <c r="AT86" s="17"/>
      <c r="AU86" s="19"/>
      <c r="AV86" s="17"/>
      <c r="AW86" s="17"/>
      <c r="AX86" s="19"/>
      <c r="AY86" s="17"/>
      <c r="AZ86" s="17"/>
      <c r="BA86" s="19"/>
      <c r="BB86" s="17"/>
      <c r="BC86" s="17"/>
      <c r="BD86" s="19"/>
      <c r="BE86" s="17"/>
      <c r="BF86" s="17"/>
      <c r="BG86" s="19"/>
      <c r="BH86" s="17"/>
      <c r="BI86" s="17"/>
      <c r="BJ86" s="19"/>
      <c r="BK86" s="17"/>
      <c r="BL86" s="17"/>
      <c r="BM86" s="19"/>
      <c r="BN86" s="17"/>
      <c r="BO86" s="17"/>
      <c r="BP86" s="19"/>
      <c r="BQ86" s="17"/>
      <c r="BR86" s="17"/>
      <c r="BS86" s="19"/>
      <c r="BT86" s="17"/>
      <c r="BU86" s="17"/>
      <c r="BV86" s="19"/>
      <c r="BW86" s="17"/>
      <c r="BX86" s="17"/>
      <c r="BY86" s="19"/>
      <c r="BZ86" s="17"/>
      <c r="CA86" s="17"/>
      <c r="CB86" s="19"/>
      <c r="CC86" s="17"/>
      <c r="CD86" s="17"/>
      <c r="CE86" s="19"/>
      <c r="CF86" s="17"/>
      <c r="CG86" s="17"/>
    </row>
    <row r="87" spans="2:85" ht="20.25" hidden="1" customHeight="1">
      <c r="B87" s="15">
        <f t="shared" si="6"/>
        <v>48</v>
      </c>
      <c r="C87" s="44">
        <f t="shared" si="7"/>
        <v>43465</v>
      </c>
      <c r="D87" s="44"/>
      <c r="E87" s="19"/>
      <c r="F87" s="17"/>
      <c r="G87" s="17"/>
      <c r="H87" s="19">
        <f t="shared" si="3"/>
        <v>5</v>
      </c>
      <c r="I87" s="17"/>
      <c r="J87" s="17"/>
      <c r="K87" s="19">
        <f t="shared" si="4"/>
        <v>14</v>
      </c>
      <c r="L87" s="39" t="s">
        <v>65</v>
      </c>
      <c r="M87" s="43"/>
      <c r="N87" s="19">
        <f t="shared" si="5"/>
        <v>22</v>
      </c>
      <c r="O87" s="39" t="s">
        <v>65</v>
      </c>
      <c r="P87" s="20"/>
      <c r="Q87" s="19">
        <f t="shared" si="8"/>
        <v>31</v>
      </c>
      <c r="R87" s="6" t="s">
        <v>65</v>
      </c>
      <c r="S87" s="18"/>
      <c r="T87" s="19">
        <f t="shared" si="9"/>
        <v>40</v>
      </c>
      <c r="U87" s="35"/>
      <c r="V87" s="35"/>
      <c r="W87" s="19"/>
      <c r="X87" s="17"/>
      <c r="Y87" s="17"/>
      <c r="Z87" s="19"/>
      <c r="AA87" s="17"/>
      <c r="AB87" s="17"/>
      <c r="AC87" s="19"/>
      <c r="AD87" s="17"/>
      <c r="AE87" s="17"/>
      <c r="AF87" s="19"/>
      <c r="AG87" s="17"/>
      <c r="AH87" s="17"/>
      <c r="AI87" s="19"/>
      <c r="AJ87" s="17"/>
      <c r="AK87" s="17"/>
      <c r="AL87" s="17"/>
      <c r="AM87" s="17"/>
      <c r="AN87" s="17"/>
      <c r="AO87" s="19"/>
      <c r="AP87" s="17"/>
      <c r="AQ87" s="17"/>
      <c r="AR87" s="19"/>
      <c r="AS87" s="17"/>
      <c r="AT87" s="17"/>
      <c r="AU87" s="19"/>
      <c r="AV87" s="17"/>
      <c r="AW87" s="17"/>
      <c r="AX87" s="19"/>
      <c r="AY87" s="17"/>
      <c r="AZ87" s="17"/>
      <c r="BA87" s="19"/>
      <c r="BB87" s="17"/>
      <c r="BC87" s="17"/>
      <c r="BD87" s="19"/>
      <c r="BE87" s="17"/>
      <c r="BF87" s="17"/>
      <c r="BG87" s="19"/>
      <c r="BH87" s="17"/>
      <c r="BI87" s="17"/>
      <c r="BJ87" s="19"/>
      <c r="BK87" s="17"/>
      <c r="BL87" s="17"/>
      <c r="BM87" s="19"/>
      <c r="BN87" s="17"/>
      <c r="BO87" s="17"/>
      <c r="BP87" s="19"/>
      <c r="BQ87" s="17"/>
      <c r="BR87" s="17"/>
      <c r="BS87" s="19"/>
      <c r="BT87" s="17"/>
      <c r="BU87" s="17"/>
      <c r="BV87" s="19"/>
      <c r="BW87" s="17"/>
      <c r="BX87" s="17"/>
      <c r="BY87" s="19"/>
      <c r="BZ87" s="17"/>
      <c r="CA87" s="17"/>
      <c r="CB87" s="19"/>
      <c r="CC87" s="17"/>
      <c r="CD87" s="17"/>
      <c r="CE87" s="19"/>
      <c r="CF87" s="17"/>
      <c r="CG87" s="17"/>
    </row>
    <row r="88" spans="2:85" ht="40.5" hidden="1" customHeight="1">
      <c r="B88" s="15">
        <f t="shared" si="6"/>
        <v>49</v>
      </c>
      <c r="C88" s="37">
        <f t="shared" si="7"/>
        <v>43472</v>
      </c>
      <c r="D88" s="37"/>
      <c r="E88" s="19"/>
      <c r="F88" s="17"/>
      <c r="G88" s="17"/>
      <c r="H88" s="19">
        <f t="shared" si="3"/>
        <v>4</v>
      </c>
      <c r="I88" s="17"/>
      <c r="J88" s="17"/>
      <c r="K88" s="19">
        <f t="shared" si="4"/>
        <v>13</v>
      </c>
      <c r="L88" s="24"/>
      <c r="M88" s="20" t="s">
        <v>70</v>
      </c>
      <c r="N88" s="19">
        <f t="shared" si="5"/>
        <v>21</v>
      </c>
      <c r="O88" s="8" t="s">
        <v>20</v>
      </c>
      <c r="P88" s="20" t="s">
        <v>57</v>
      </c>
      <c r="Q88" s="19">
        <f t="shared" si="8"/>
        <v>30</v>
      </c>
      <c r="R88" s="17"/>
      <c r="S88" s="20"/>
      <c r="T88" s="19">
        <f t="shared" si="9"/>
        <v>39</v>
      </c>
      <c r="U88" s="35"/>
      <c r="V88" s="35"/>
      <c r="W88" s="19"/>
      <c r="X88" s="17"/>
      <c r="Y88" s="17"/>
      <c r="Z88" s="19"/>
      <c r="AA88" s="17"/>
      <c r="AB88" s="17"/>
      <c r="AC88" s="19"/>
      <c r="AD88" s="17"/>
      <c r="AE88" s="17"/>
      <c r="AF88" s="19"/>
      <c r="AG88" s="17"/>
      <c r="AH88" s="17"/>
      <c r="AI88" s="19"/>
      <c r="AJ88" s="17"/>
      <c r="AK88" s="17"/>
      <c r="AL88" s="17"/>
      <c r="AM88" s="17"/>
      <c r="AN88" s="17"/>
      <c r="AO88" s="19"/>
      <c r="AP88" s="17"/>
      <c r="AQ88" s="17"/>
      <c r="AR88" s="19"/>
      <c r="AS88" s="17"/>
      <c r="AT88" s="17"/>
      <c r="AU88" s="19"/>
      <c r="AV88" s="17"/>
      <c r="AW88" s="17"/>
      <c r="AX88" s="19"/>
      <c r="AY88" s="17"/>
      <c r="AZ88" s="17"/>
      <c r="BA88" s="19"/>
      <c r="BB88" s="17"/>
      <c r="BC88" s="17"/>
      <c r="BD88" s="19"/>
      <c r="BE88" s="17"/>
      <c r="BF88" s="17"/>
      <c r="BG88" s="19"/>
      <c r="BH88" s="17"/>
      <c r="BI88" s="17"/>
      <c r="BJ88" s="19"/>
      <c r="BK88" s="17"/>
      <c r="BL88" s="17"/>
      <c r="BM88" s="19"/>
      <c r="BN88" s="17"/>
      <c r="BO88" s="17"/>
      <c r="BP88" s="19"/>
      <c r="BQ88" s="17"/>
      <c r="BR88" s="17"/>
      <c r="BS88" s="19"/>
      <c r="BT88" s="17"/>
      <c r="BU88" s="17"/>
      <c r="BV88" s="19"/>
      <c r="BW88" s="17"/>
      <c r="BX88" s="17"/>
      <c r="BY88" s="19"/>
      <c r="BZ88" s="17"/>
      <c r="CA88" s="17"/>
      <c r="CB88" s="19"/>
      <c r="CC88" s="17"/>
      <c r="CD88" s="17"/>
      <c r="CE88" s="19"/>
      <c r="CF88" s="17"/>
      <c r="CG88" s="17"/>
    </row>
    <row r="89" spans="2:85" ht="101.25" hidden="1" customHeight="1">
      <c r="B89" s="15">
        <f t="shared" si="6"/>
        <v>50</v>
      </c>
      <c r="C89" s="37">
        <f t="shared" si="7"/>
        <v>43479</v>
      </c>
      <c r="D89" s="127" t="s">
        <v>298</v>
      </c>
      <c r="E89" s="19"/>
      <c r="F89" s="17"/>
      <c r="G89" s="17"/>
      <c r="H89" s="19">
        <f t="shared" si="3"/>
        <v>3</v>
      </c>
      <c r="I89" s="17"/>
      <c r="J89" s="17"/>
      <c r="K89" s="19">
        <f t="shared" si="4"/>
        <v>12</v>
      </c>
      <c r="L89" s="6"/>
      <c r="M89" s="100" t="s">
        <v>68</v>
      </c>
      <c r="N89" s="19">
        <f t="shared" si="5"/>
        <v>20</v>
      </c>
      <c r="O89" s="50" t="s">
        <v>64</v>
      </c>
      <c r="P89" s="26" t="s">
        <v>263</v>
      </c>
      <c r="Q89" s="19">
        <f t="shared" si="8"/>
        <v>29</v>
      </c>
      <c r="R89" s="18"/>
      <c r="S89" s="20"/>
      <c r="T89" s="19">
        <f t="shared" si="9"/>
        <v>38</v>
      </c>
      <c r="U89" s="103" t="s">
        <v>176</v>
      </c>
      <c r="V89" s="35"/>
      <c r="W89" s="19"/>
      <c r="X89" s="17"/>
      <c r="Y89" s="17"/>
      <c r="Z89" s="19"/>
      <c r="AA89" s="17"/>
      <c r="AB89" s="17"/>
      <c r="AC89" s="19"/>
      <c r="AD89" s="17"/>
      <c r="AE89" s="17"/>
      <c r="AF89" s="19"/>
      <c r="AG89" s="17"/>
      <c r="AH89" s="17"/>
      <c r="AI89" s="19"/>
      <c r="AJ89" s="17"/>
      <c r="AK89" s="17"/>
      <c r="AL89" s="17"/>
      <c r="AM89" s="17"/>
      <c r="AN89" s="17"/>
      <c r="AO89" s="19"/>
      <c r="AP89" s="17"/>
      <c r="AQ89" s="17"/>
      <c r="AR89" s="19"/>
      <c r="AS89" s="17"/>
      <c r="AT89" s="17"/>
      <c r="AU89" s="19"/>
      <c r="AV89" s="17"/>
      <c r="AW89" s="17"/>
      <c r="AX89" s="19"/>
      <c r="AY89" s="17"/>
      <c r="AZ89" s="17"/>
      <c r="BA89" s="19"/>
      <c r="BB89" s="17"/>
      <c r="BC89" s="17"/>
      <c r="BD89" s="19"/>
      <c r="BE89" s="17"/>
      <c r="BF89" s="17"/>
      <c r="BG89" s="19"/>
      <c r="BH89" s="17"/>
      <c r="BI89" s="17"/>
      <c r="BJ89" s="19"/>
      <c r="BK89" s="17"/>
      <c r="BL89" s="17"/>
      <c r="BM89" s="19"/>
      <c r="BN89" s="17"/>
      <c r="BO89" s="17"/>
      <c r="BP89" s="19"/>
      <c r="BQ89" s="17"/>
      <c r="BR89" s="17"/>
      <c r="BS89" s="19"/>
      <c r="BT89" s="17"/>
      <c r="BU89" s="17"/>
      <c r="BV89" s="19"/>
      <c r="BW89" s="17"/>
      <c r="BX89" s="17"/>
      <c r="BY89" s="19"/>
      <c r="BZ89" s="17"/>
      <c r="CA89" s="17"/>
      <c r="CB89" s="19"/>
      <c r="CC89" s="17"/>
      <c r="CD89" s="17"/>
      <c r="CE89" s="19"/>
      <c r="CF89" s="17"/>
      <c r="CG89" s="17"/>
    </row>
    <row r="90" spans="2:85" ht="101.25" hidden="1" customHeight="1">
      <c r="B90" s="15">
        <f t="shared" si="6"/>
        <v>51</v>
      </c>
      <c r="C90" s="37">
        <f t="shared" si="7"/>
        <v>43486</v>
      </c>
      <c r="D90" s="37"/>
      <c r="E90" s="19"/>
      <c r="F90" s="17"/>
      <c r="G90" s="17"/>
      <c r="H90" s="19">
        <f t="shared" si="3"/>
        <v>2</v>
      </c>
      <c r="I90" s="17"/>
      <c r="J90" s="17"/>
      <c r="K90" s="19">
        <f t="shared" si="4"/>
        <v>11</v>
      </c>
      <c r="L90" s="24" t="s">
        <v>110</v>
      </c>
      <c r="M90" s="18"/>
      <c r="N90" s="19">
        <f t="shared" si="5"/>
        <v>19</v>
      </c>
      <c r="O90" s="50" t="s">
        <v>180</v>
      </c>
      <c r="P90" s="26" t="s">
        <v>95</v>
      </c>
      <c r="Q90" s="19">
        <f t="shared" si="8"/>
        <v>28</v>
      </c>
      <c r="R90" s="28" t="s">
        <v>336</v>
      </c>
      <c r="S90" s="32"/>
      <c r="T90" s="19">
        <f t="shared" si="9"/>
        <v>37</v>
      </c>
      <c r="U90" s="35"/>
      <c r="V90" s="35"/>
      <c r="W90" s="19"/>
      <c r="X90" s="17"/>
      <c r="Y90" s="17"/>
      <c r="Z90" s="19"/>
      <c r="AA90" s="17"/>
      <c r="AB90" s="17"/>
      <c r="AC90" s="19"/>
      <c r="AD90" s="17"/>
      <c r="AE90" s="17"/>
      <c r="AF90" s="19"/>
      <c r="AG90" s="17"/>
      <c r="AH90" s="17"/>
      <c r="AI90" s="19"/>
      <c r="AJ90" s="17"/>
      <c r="AK90" s="17"/>
      <c r="AL90" s="17"/>
      <c r="AM90" s="17"/>
      <c r="AN90" s="17"/>
      <c r="AO90" s="19"/>
      <c r="AP90" s="17"/>
      <c r="AQ90" s="17"/>
      <c r="AR90" s="19"/>
      <c r="AS90" s="17"/>
      <c r="AT90" s="17"/>
      <c r="AU90" s="19"/>
      <c r="AV90" s="17"/>
      <c r="AW90" s="17"/>
      <c r="AX90" s="19"/>
      <c r="AY90" s="17"/>
      <c r="AZ90" s="17"/>
      <c r="BA90" s="19"/>
      <c r="BB90" s="17"/>
      <c r="BC90" s="17"/>
      <c r="BD90" s="19"/>
      <c r="BE90" s="17"/>
      <c r="BF90" s="17"/>
      <c r="BG90" s="19"/>
      <c r="BH90" s="17"/>
      <c r="BI90" s="17"/>
      <c r="BJ90" s="19"/>
      <c r="BK90" s="17"/>
      <c r="BL90" s="17"/>
      <c r="BM90" s="19"/>
      <c r="BN90" s="17"/>
      <c r="BO90" s="17"/>
      <c r="BP90" s="19"/>
      <c r="BQ90" s="17"/>
      <c r="BR90" s="17"/>
      <c r="BS90" s="19"/>
      <c r="BT90" s="17"/>
      <c r="BU90" s="17"/>
      <c r="BV90" s="19"/>
      <c r="BW90" s="17"/>
      <c r="BX90" s="17"/>
      <c r="BY90" s="19"/>
      <c r="BZ90" s="17"/>
      <c r="CA90" s="17"/>
      <c r="CB90" s="19"/>
      <c r="CC90" s="17"/>
      <c r="CD90" s="17"/>
      <c r="CE90" s="19"/>
      <c r="CF90" s="17"/>
      <c r="CG90" s="17"/>
    </row>
    <row r="91" spans="2:85" ht="121.5" hidden="1" customHeight="1">
      <c r="B91" s="15">
        <f t="shared" si="6"/>
        <v>52</v>
      </c>
      <c r="C91" s="44">
        <f t="shared" si="7"/>
        <v>43493</v>
      </c>
      <c r="D91" s="44"/>
      <c r="E91" s="19"/>
      <c r="F91" s="17"/>
      <c r="G91" s="17"/>
      <c r="H91" s="19">
        <v>1</v>
      </c>
      <c r="I91" s="9" t="s">
        <v>105</v>
      </c>
      <c r="J91" s="17"/>
      <c r="K91" s="19">
        <f t="shared" si="4"/>
        <v>10</v>
      </c>
      <c r="L91" s="28" t="s">
        <v>294</v>
      </c>
      <c r="M91" s="18" t="s">
        <v>71</v>
      </c>
      <c r="N91" s="19">
        <f t="shared" si="5"/>
        <v>18</v>
      </c>
      <c r="O91" s="24" t="s">
        <v>199</v>
      </c>
      <c r="P91" s="26" t="s">
        <v>96</v>
      </c>
      <c r="Q91" s="19">
        <f t="shared" si="8"/>
        <v>27</v>
      </c>
      <c r="R91" s="22" t="s">
        <v>193</v>
      </c>
      <c r="S91" s="20" t="s">
        <v>58</v>
      </c>
      <c r="T91" s="19">
        <f t="shared" si="9"/>
        <v>36</v>
      </c>
      <c r="U91" s="35"/>
      <c r="V91" s="35"/>
      <c r="W91" s="19"/>
      <c r="X91" s="17"/>
      <c r="Y91" s="17"/>
      <c r="Z91" s="19"/>
      <c r="AA91" s="17"/>
      <c r="AB91" s="17"/>
      <c r="AC91" s="19"/>
      <c r="AD91" s="17"/>
      <c r="AE91" s="17"/>
      <c r="AF91" s="19"/>
      <c r="AG91" s="17"/>
      <c r="AH91" s="17"/>
      <c r="AI91" s="19"/>
      <c r="AJ91" s="17"/>
      <c r="AK91" s="17"/>
      <c r="AL91" s="17"/>
      <c r="AM91" s="17"/>
      <c r="AN91" s="17"/>
      <c r="AO91" s="19"/>
      <c r="AP91" s="17"/>
      <c r="AQ91" s="17"/>
      <c r="AR91" s="19"/>
      <c r="AS91" s="17"/>
      <c r="AT91" s="17"/>
      <c r="AU91" s="19"/>
      <c r="AV91" s="17"/>
      <c r="AW91" s="17"/>
      <c r="AX91" s="19"/>
      <c r="AY91" s="17"/>
      <c r="AZ91" s="17"/>
      <c r="BA91" s="19"/>
      <c r="BB91" s="17"/>
      <c r="BC91" s="17"/>
      <c r="BD91" s="19"/>
      <c r="BE91" s="17"/>
      <c r="BF91" s="17"/>
      <c r="BG91" s="19"/>
      <c r="BH91" s="17"/>
      <c r="BI91" s="17"/>
      <c r="BJ91" s="19"/>
      <c r="BK91" s="17"/>
      <c r="BL91" s="17"/>
      <c r="BM91" s="19"/>
      <c r="BN91" s="17"/>
      <c r="BO91" s="17"/>
      <c r="BP91" s="19"/>
      <c r="BQ91" s="17"/>
      <c r="BR91" s="17"/>
      <c r="BS91" s="19"/>
      <c r="BT91" s="17"/>
      <c r="BU91" s="17"/>
      <c r="BV91" s="19"/>
      <c r="BW91" s="17"/>
      <c r="BX91" s="17"/>
      <c r="BY91" s="19"/>
      <c r="BZ91" s="17"/>
      <c r="CA91" s="17"/>
      <c r="CB91" s="19"/>
      <c r="CC91" s="17"/>
      <c r="CD91" s="17"/>
      <c r="CE91" s="19"/>
      <c r="CF91" s="17"/>
      <c r="CG91" s="17"/>
    </row>
    <row r="92" spans="2:85" ht="81" hidden="1" customHeight="1">
      <c r="B92" s="15">
        <v>1</v>
      </c>
      <c r="C92" s="44">
        <f t="shared" si="7"/>
        <v>43500</v>
      </c>
      <c r="D92" s="44"/>
      <c r="E92" s="19"/>
      <c r="F92" s="17"/>
      <c r="G92" s="17"/>
      <c r="H92" s="19">
        <v>0</v>
      </c>
      <c r="I92" s="33" t="s">
        <v>106</v>
      </c>
      <c r="J92" s="17"/>
      <c r="K92" s="19">
        <f t="shared" si="4"/>
        <v>9</v>
      </c>
      <c r="L92" s="105" t="s">
        <v>179</v>
      </c>
      <c r="M92" s="42" t="s">
        <v>93</v>
      </c>
      <c r="N92" s="19">
        <f t="shared" si="5"/>
        <v>17</v>
      </c>
      <c r="O92" s="24" t="s">
        <v>91</v>
      </c>
      <c r="P92" s="26" t="s">
        <v>81</v>
      </c>
      <c r="Q92" s="19">
        <f t="shared" si="8"/>
        <v>26</v>
      </c>
      <c r="R92" s="122" t="s">
        <v>264</v>
      </c>
      <c r="S92" s="20" t="s">
        <v>228</v>
      </c>
      <c r="T92" s="19">
        <f t="shared" si="9"/>
        <v>35</v>
      </c>
      <c r="U92" s="23" t="s">
        <v>227</v>
      </c>
      <c r="V92" s="31" t="s">
        <v>221</v>
      </c>
      <c r="W92" s="19">
        <f t="shared" ref="W92:W134" si="10">W93+1</f>
        <v>43</v>
      </c>
      <c r="X92" s="103" t="s">
        <v>175</v>
      </c>
      <c r="Y92" s="17"/>
      <c r="Z92" s="19"/>
      <c r="AA92" s="17"/>
      <c r="AB92" s="17"/>
      <c r="AC92" s="19"/>
      <c r="AD92" s="17"/>
      <c r="AE92" s="17"/>
      <c r="AF92" s="19"/>
      <c r="AG92" s="17"/>
      <c r="AH92" s="17"/>
      <c r="AI92" s="19"/>
      <c r="AJ92" s="17"/>
      <c r="AK92" s="17"/>
      <c r="AL92" s="17"/>
      <c r="AM92" s="17"/>
      <c r="AN92" s="17"/>
      <c r="AO92" s="19"/>
      <c r="AP92" s="17"/>
      <c r="AQ92" s="17"/>
      <c r="AR92" s="19"/>
      <c r="AS92" s="17"/>
      <c r="AT92" s="17"/>
      <c r="AU92" s="19"/>
      <c r="AV92" s="17"/>
      <c r="AW92" s="17"/>
      <c r="AX92" s="19"/>
      <c r="AY92" s="17"/>
      <c r="AZ92" s="17"/>
      <c r="BA92" s="19"/>
      <c r="BB92" s="17"/>
      <c r="BC92" s="17"/>
      <c r="BD92" s="19"/>
      <c r="BE92" s="17"/>
      <c r="BF92" s="17"/>
      <c r="BG92" s="19"/>
      <c r="BH92" s="17"/>
      <c r="BI92" s="17"/>
      <c r="BJ92" s="19"/>
      <c r="BK92" s="17"/>
      <c r="BL92" s="17"/>
      <c r="BM92" s="19"/>
      <c r="BN92" s="17"/>
      <c r="BO92" s="17"/>
      <c r="BP92" s="19"/>
      <c r="BQ92" s="17"/>
      <c r="BR92" s="17"/>
      <c r="BS92" s="19"/>
      <c r="BT92" s="17"/>
      <c r="BU92" s="17"/>
      <c r="BV92" s="19"/>
      <c r="BW92" s="17"/>
      <c r="BX92" s="17"/>
      <c r="BY92" s="19"/>
      <c r="BZ92" s="17"/>
      <c r="CA92" s="17"/>
      <c r="CB92" s="19"/>
      <c r="CC92" s="17"/>
      <c r="CD92" s="17"/>
      <c r="CE92" s="19"/>
      <c r="CF92" s="17"/>
      <c r="CG92" s="17"/>
    </row>
    <row r="93" spans="2:85" ht="102" hidden="1" customHeight="1" thickBot="1">
      <c r="B93" s="15">
        <f t="shared" si="6"/>
        <v>2</v>
      </c>
      <c r="C93" s="44">
        <f t="shared" si="7"/>
        <v>43507</v>
      </c>
      <c r="D93" s="127" t="s">
        <v>297</v>
      </c>
      <c r="E93" s="19"/>
      <c r="F93" s="17"/>
      <c r="G93" s="17"/>
      <c r="H93" s="19"/>
      <c r="I93" s="17"/>
      <c r="J93" s="17"/>
      <c r="K93" s="19">
        <f t="shared" si="4"/>
        <v>8</v>
      </c>
      <c r="L93" s="128"/>
      <c r="M93" s="17"/>
      <c r="N93" s="19">
        <f t="shared" si="5"/>
        <v>16</v>
      </c>
      <c r="O93" s="132" t="s">
        <v>83</v>
      </c>
      <c r="P93" s="133" t="s">
        <v>163</v>
      </c>
      <c r="Q93" s="134">
        <f t="shared" si="8"/>
        <v>25</v>
      </c>
      <c r="R93" s="135" t="s">
        <v>225</v>
      </c>
      <c r="S93" s="146" t="s">
        <v>229</v>
      </c>
      <c r="T93" s="19">
        <f t="shared" si="9"/>
        <v>34</v>
      </c>
      <c r="U93" s="104" t="s">
        <v>177</v>
      </c>
      <c r="V93" s="31"/>
      <c r="W93" s="19">
        <f t="shared" si="10"/>
        <v>42</v>
      </c>
      <c r="X93" s="17"/>
      <c r="Y93" s="17"/>
      <c r="Z93" s="19"/>
      <c r="AA93" s="17"/>
      <c r="AB93" s="17"/>
      <c r="AC93" s="19"/>
      <c r="AD93" s="17"/>
      <c r="AE93" s="17"/>
      <c r="AF93" s="19"/>
      <c r="AG93" s="17"/>
      <c r="AH93" s="17"/>
      <c r="AI93" s="19"/>
      <c r="AJ93" s="17"/>
      <c r="AK93" s="17"/>
      <c r="AL93" s="17"/>
      <c r="AM93" s="17"/>
      <c r="AN93" s="17"/>
      <c r="AO93" s="19"/>
      <c r="AP93" s="17"/>
      <c r="AQ93" s="17"/>
      <c r="AR93" s="19"/>
      <c r="AS93" s="17"/>
      <c r="AT93" s="17"/>
      <c r="AU93" s="19"/>
      <c r="AV93" s="17"/>
      <c r="AW93" s="17"/>
      <c r="AX93" s="19"/>
      <c r="AY93" s="17"/>
      <c r="AZ93" s="17"/>
      <c r="BA93" s="19"/>
      <c r="BB93" s="17"/>
      <c r="BC93" s="17"/>
      <c r="BD93" s="19"/>
      <c r="BE93" s="17"/>
      <c r="BF93" s="17"/>
      <c r="BG93" s="19"/>
      <c r="BH93" s="17"/>
      <c r="BI93" s="17"/>
      <c r="BJ93" s="19"/>
      <c r="BK93" s="17"/>
      <c r="BL93" s="17"/>
      <c r="BM93" s="19"/>
      <c r="BN93" s="17"/>
      <c r="BO93" s="17"/>
      <c r="BP93" s="19"/>
      <c r="BQ93" s="17"/>
      <c r="BR93" s="17"/>
      <c r="BS93" s="19"/>
      <c r="BT93" s="17"/>
      <c r="BU93" s="17"/>
      <c r="BV93" s="19"/>
      <c r="BW93" s="17"/>
      <c r="BX93" s="17"/>
      <c r="BY93" s="19"/>
      <c r="BZ93" s="17"/>
      <c r="CA93" s="17"/>
      <c r="CB93" s="19"/>
      <c r="CC93" s="17"/>
      <c r="CD93" s="17"/>
      <c r="CE93" s="19"/>
      <c r="CF93" s="17"/>
      <c r="CG93" s="17"/>
    </row>
    <row r="94" spans="2:85" ht="143.25" hidden="1" customHeight="1" thickTop="1" thickBot="1">
      <c r="B94" s="15">
        <f t="shared" si="6"/>
        <v>3</v>
      </c>
      <c r="C94" s="45">
        <f t="shared" si="7"/>
        <v>43514</v>
      </c>
      <c r="D94" s="45"/>
      <c r="E94" s="19"/>
      <c r="F94" s="17"/>
      <c r="G94" s="17"/>
      <c r="H94" s="19"/>
      <c r="I94" s="17"/>
      <c r="J94" s="17"/>
      <c r="K94" s="19">
        <f t="shared" si="4"/>
        <v>7</v>
      </c>
      <c r="L94" s="17"/>
      <c r="M94" s="17"/>
      <c r="N94" s="130">
        <f t="shared" si="5"/>
        <v>15</v>
      </c>
      <c r="O94" s="138" t="s">
        <v>200</v>
      </c>
      <c r="P94" s="144" t="s">
        <v>115</v>
      </c>
      <c r="Q94" s="19">
        <f t="shared" si="8"/>
        <v>24</v>
      </c>
      <c r="R94" s="50" t="s">
        <v>331</v>
      </c>
      <c r="S94" s="20" t="s">
        <v>226</v>
      </c>
      <c r="T94" s="145">
        <f t="shared" si="9"/>
        <v>33</v>
      </c>
      <c r="U94" s="23" t="s">
        <v>270</v>
      </c>
      <c r="V94" s="20"/>
      <c r="W94" s="19">
        <f t="shared" si="10"/>
        <v>41</v>
      </c>
      <c r="X94" s="17"/>
      <c r="Y94" s="17"/>
      <c r="Z94" s="19"/>
      <c r="AA94" s="17"/>
      <c r="AB94" s="17"/>
      <c r="AC94" s="19"/>
      <c r="AD94" s="17"/>
      <c r="AE94" s="17"/>
      <c r="AF94" s="19"/>
      <c r="AG94" s="17"/>
      <c r="AH94" s="17"/>
      <c r="AI94" s="19"/>
      <c r="AJ94" s="17"/>
      <c r="AK94" s="17"/>
      <c r="AL94" s="17"/>
      <c r="AM94" s="17"/>
      <c r="AN94" s="17"/>
      <c r="AO94" s="19"/>
      <c r="AP94" s="17"/>
      <c r="AQ94" s="17"/>
      <c r="AR94" s="19"/>
      <c r="AS94" s="17"/>
      <c r="AT94" s="17"/>
      <c r="AU94" s="19"/>
      <c r="AV94" s="17"/>
      <c r="AW94" s="17"/>
      <c r="AX94" s="19"/>
      <c r="AY94" s="17"/>
      <c r="AZ94" s="17"/>
      <c r="BA94" s="19"/>
      <c r="BB94" s="17"/>
      <c r="BC94" s="17"/>
      <c r="BD94" s="19"/>
      <c r="BE94" s="17"/>
      <c r="BF94" s="17"/>
      <c r="BG94" s="19"/>
      <c r="BH94" s="17"/>
      <c r="BI94" s="17"/>
      <c r="BJ94" s="19"/>
      <c r="BK94" s="17"/>
      <c r="BL94" s="17"/>
      <c r="BM94" s="19"/>
      <c r="BN94" s="17"/>
      <c r="BO94" s="17"/>
      <c r="BP94" s="19"/>
      <c r="BQ94" s="17"/>
      <c r="BR94" s="17"/>
      <c r="BS94" s="19"/>
      <c r="BT94" s="17"/>
      <c r="BU94" s="17"/>
      <c r="BV94" s="19"/>
      <c r="BW94" s="17"/>
      <c r="BX94" s="17"/>
      <c r="BY94" s="19"/>
      <c r="BZ94" s="17"/>
      <c r="CA94" s="17"/>
      <c r="CB94" s="19"/>
      <c r="CC94" s="17"/>
      <c r="CD94" s="17"/>
      <c r="CE94" s="19"/>
      <c r="CF94" s="17"/>
      <c r="CG94" s="17"/>
    </row>
    <row r="95" spans="2:85" ht="162.75" hidden="1" customHeight="1" thickTop="1">
      <c r="B95" s="15">
        <f t="shared" si="6"/>
        <v>4</v>
      </c>
      <c r="C95" s="16">
        <f t="shared" si="7"/>
        <v>43521</v>
      </c>
      <c r="D95" s="16"/>
      <c r="E95" s="19"/>
      <c r="F95" s="17"/>
      <c r="G95" s="17"/>
      <c r="H95" s="19"/>
      <c r="I95" s="17"/>
      <c r="J95" s="17"/>
      <c r="K95" s="19">
        <f t="shared" si="4"/>
        <v>6</v>
      </c>
      <c r="L95" s="17"/>
      <c r="M95" s="17" t="s">
        <v>162</v>
      </c>
      <c r="N95" s="19">
        <f t="shared" si="5"/>
        <v>14</v>
      </c>
      <c r="O95" s="136"/>
      <c r="P95" s="142" t="s">
        <v>100</v>
      </c>
      <c r="Q95" s="137">
        <f t="shared" si="8"/>
        <v>23</v>
      </c>
      <c r="R95" s="143" t="s">
        <v>333</v>
      </c>
      <c r="S95" s="142" t="s">
        <v>332</v>
      </c>
      <c r="T95" s="19">
        <f t="shared" si="9"/>
        <v>32</v>
      </c>
      <c r="U95" s="147" t="s">
        <v>256</v>
      </c>
      <c r="V95" s="31" t="s">
        <v>107</v>
      </c>
      <c r="W95" s="19">
        <f t="shared" si="10"/>
        <v>40</v>
      </c>
      <c r="X95" s="17"/>
      <c r="Y95" s="17"/>
      <c r="Z95" s="19"/>
      <c r="AA95" s="17"/>
      <c r="AB95" s="17"/>
      <c r="AC95" s="19"/>
      <c r="AD95" s="17"/>
      <c r="AE95" s="17"/>
      <c r="AF95" s="19"/>
      <c r="AG95" s="17"/>
      <c r="AH95" s="17"/>
      <c r="AI95" s="19"/>
      <c r="AJ95" s="17"/>
      <c r="AK95" s="17"/>
      <c r="AL95" s="17"/>
      <c r="AM95" s="17"/>
      <c r="AN95" s="17"/>
      <c r="AO95" s="19"/>
      <c r="AP95" s="17"/>
      <c r="AQ95" s="17"/>
      <c r="AR95" s="19"/>
      <c r="AS95" s="17"/>
      <c r="AT95" s="17"/>
      <c r="AU95" s="19"/>
      <c r="AV95" s="17"/>
      <c r="AW95" s="17"/>
      <c r="AX95" s="19"/>
      <c r="AY95" s="17"/>
      <c r="AZ95" s="17"/>
      <c r="BA95" s="19"/>
      <c r="BB95" s="17"/>
      <c r="BC95" s="17"/>
      <c r="BD95" s="19"/>
      <c r="BE95" s="17"/>
      <c r="BF95" s="17"/>
      <c r="BG95" s="19"/>
      <c r="BH95" s="17"/>
      <c r="BI95" s="17"/>
      <c r="BJ95" s="19"/>
      <c r="BK95" s="17"/>
      <c r="BL95" s="17"/>
      <c r="BM95" s="19"/>
      <c r="BN95" s="17"/>
      <c r="BO95" s="17"/>
      <c r="BP95" s="19"/>
      <c r="BQ95" s="17"/>
      <c r="BR95" s="17"/>
      <c r="BS95" s="19"/>
      <c r="BT95" s="17"/>
      <c r="BU95" s="17"/>
      <c r="BV95" s="19"/>
      <c r="BW95" s="17"/>
      <c r="BX95" s="17"/>
      <c r="BY95" s="19"/>
      <c r="BZ95" s="17"/>
      <c r="CA95" s="17"/>
      <c r="CB95" s="19"/>
      <c r="CC95" s="17"/>
      <c r="CD95" s="17"/>
      <c r="CE95" s="19"/>
      <c r="CF95" s="17"/>
      <c r="CG95" s="17"/>
    </row>
    <row r="96" spans="2:85" ht="81" hidden="1" customHeight="1">
      <c r="B96" s="15">
        <f t="shared" si="6"/>
        <v>5</v>
      </c>
      <c r="C96" s="37">
        <f t="shared" si="7"/>
        <v>43528</v>
      </c>
      <c r="D96" s="37"/>
      <c r="E96" s="19"/>
      <c r="F96" s="17"/>
      <c r="G96" s="17"/>
      <c r="H96" s="19"/>
      <c r="I96" s="17"/>
      <c r="J96" s="17"/>
      <c r="K96" s="19">
        <f t="shared" si="4"/>
        <v>5</v>
      </c>
      <c r="L96" s="17"/>
      <c r="M96" s="17"/>
      <c r="N96" s="19">
        <f t="shared" si="5"/>
        <v>13</v>
      </c>
      <c r="O96" s="24"/>
      <c r="P96" s="43"/>
      <c r="Q96" s="19">
        <f t="shared" si="8"/>
        <v>22</v>
      </c>
      <c r="R96" s="50" t="s">
        <v>244</v>
      </c>
      <c r="S96" s="20" t="s">
        <v>269</v>
      </c>
      <c r="T96" s="19">
        <f t="shared" si="9"/>
        <v>31</v>
      </c>
      <c r="U96" s="23" t="s">
        <v>271</v>
      </c>
      <c r="V96" s="20" t="s">
        <v>272</v>
      </c>
      <c r="W96" s="19">
        <f t="shared" si="10"/>
        <v>39</v>
      </c>
      <c r="X96" s="32"/>
      <c r="Y96" s="31"/>
      <c r="Z96" s="19"/>
      <c r="AA96" s="17"/>
      <c r="AB96" s="17"/>
      <c r="AC96" s="19"/>
      <c r="AD96" s="17"/>
      <c r="AE96" s="17"/>
      <c r="AF96" s="19"/>
      <c r="AG96" s="17"/>
      <c r="AH96" s="17"/>
      <c r="AI96" s="19"/>
      <c r="AJ96" s="17"/>
      <c r="AK96" s="17"/>
      <c r="AL96" s="17"/>
      <c r="AM96" s="17"/>
      <c r="AN96" s="17"/>
      <c r="AO96" s="19"/>
      <c r="AP96" s="17"/>
      <c r="AQ96" s="17"/>
      <c r="AR96" s="19"/>
      <c r="AS96" s="17"/>
      <c r="AT96" s="17"/>
      <c r="AU96" s="19"/>
      <c r="AV96" s="17"/>
      <c r="AW96" s="17"/>
      <c r="AX96" s="19"/>
      <c r="AY96" s="17"/>
      <c r="AZ96" s="17"/>
      <c r="BA96" s="19"/>
      <c r="BB96" s="17"/>
      <c r="BC96" s="17"/>
      <c r="BD96" s="19"/>
      <c r="BE96" s="17"/>
      <c r="BF96" s="17"/>
      <c r="BG96" s="19"/>
      <c r="BH96" s="17"/>
      <c r="BI96" s="17"/>
      <c r="BJ96" s="19"/>
      <c r="BK96" s="17"/>
      <c r="BL96" s="17"/>
      <c r="BM96" s="19"/>
      <c r="BN96" s="17"/>
      <c r="BO96" s="17"/>
      <c r="BP96" s="19"/>
      <c r="BQ96" s="17"/>
      <c r="BR96" s="17"/>
      <c r="BS96" s="19"/>
      <c r="BT96" s="17"/>
      <c r="BU96" s="17"/>
      <c r="BV96" s="19"/>
      <c r="BW96" s="17"/>
      <c r="BX96" s="17"/>
      <c r="BY96" s="19"/>
      <c r="BZ96" s="17"/>
      <c r="CA96" s="17"/>
      <c r="CB96" s="19"/>
      <c r="CC96" s="17"/>
      <c r="CD96" s="17"/>
      <c r="CE96" s="19"/>
      <c r="CF96" s="17"/>
      <c r="CG96" s="17"/>
    </row>
    <row r="97" spans="2:85" ht="101.25" hidden="1" customHeight="1">
      <c r="B97" s="15">
        <f t="shared" si="6"/>
        <v>6</v>
      </c>
      <c r="C97" s="37">
        <f t="shared" si="7"/>
        <v>43535</v>
      </c>
      <c r="D97" s="127" t="s">
        <v>298</v>
      </c>
      <c r="E97" s="19"/>
      <c r="F97" s="17"/>
      <c r="G97" s="17"/>
      <c r="H97" s="19"/>
      <c r="I97" s="17"/>
      <c r="J97" s="17"/>
      <c r="K97" s="19">
        <f t="shared" si="4"/>
        <v>4</v>
      </c>
      <c r="L97" s="17"/>
      <c r="M97" s="17"/>
      <c r="N97" s="19">
        <f t="shared" si="5"/>
        <v>12</v>
      </c>
      <c r="O97" s="17"/>
      <c r="P97" s="40"/>
      <c r="Q97" s="19">
        <f t="shared" si="8"/>
        <v>21</v>
      </c>
      <c r="R97" s="28" t="s">
        <v>267</v>
      </c>
      <c r="S97" s="20" t="s">
        <v>57</v>
      </c>
      <c r="T97" s="19">
        <f t="shared" si="9"/>
        <v>30</v>
      </c>
      <c r="U97" s="23" t="s">
        <v>335</v>
      </c>
      <c r="V97" s="20" t="s">
        <v>259</v>
      </c>
      <c r="W97" s="19">
        <f t="shared" si="10"/>
        <v>38</v>
      </c>
      <c r="X97" s="32" t="s">
        <v>389</v>
      </c>
      <c r="Y97" s="31"/>
      <c r="Z97" s="19"/>
      <c r="AA97" s="17"/>
      <c r="AB97" s="17"/>
      <c r="AC97" s="19"/>
      <c r="AD97" s="17"/>
      <c r="AE97" s="17"/>
      <c r="AF97" s="19"/>
      <c r="AG97" s="17"/>
      <c r="AH97" s="17"/>
      <c r="AI97" s="19"/>
      <c r="AJ97" s="17"/>
      <c r="AK97" s="17"/>
      <c r="AL97" s="17"/>
      <c r="AM97" s="17"/>
      <c r="AN97" s="17"/>
      <c r="AO97" s="19"/>
      <c r="AP97" s="17"/>
      <c r="AQ97" s="17"/>
      <c r="AR97" s="19"/>
      <c r="AS97" s="17"/>
      <c r="AT97" s="17"/>
      <c r="AU97" s="19"/>
      <c r="AV97" s="17"/>
      <c r="AW97" s="17"/>
      <c r="AX97" s="19"/>
      <c r="AY97" s="17"/>
      <c r="AZ97" s="17"/>
      <c r="BA97" s="19"/>
      <c r="BB97" s="17"/>
      <c r="BC97" s="17"/>
      <c r="BD97" s="19"/>
      <c r="BE97" s="17"/>
      <c r="BF97" s="17"/>
      <c r="BG97" s="19"/>
      <c r="BH97" s="17"/>
      <c r="BI97" s="17"/>
      <c r="BJ97" s="19"/>
      <c r="BK97" s="17"/>
      <c r="BL97" s="17"/>
      <c r="BM97" s="19"/>
      <c r="BN97" s="17"/>
      <c r="BO97" s="17"/>
      <c r="BP97" s="19"/>
      <c r="BQ97" s="17"/>
      <c r="BR97" s="17"/>
      <c r="BS97" s="19"/>
      <c r="BT97" s="17"/>
      <c r="BU97" s="17"/>
      <c r="BV97" s="19"/>
      <c r="BW97" s="17"/>
      <c r="BX97" s="17"/>
      <c r="BY97" s="19"/>
      <c r="BZ97" s="17"/>
      <c r="CA97" s="17"/>
      <c r="CB97" s="19"/>
      <c r="CC97" s="17"/>
      <c r="CD97" s="17"/>
      <c r="CE97" s="19"/>
      <c r="CF97" s="17"/>
      <c r="CG97" s="17"/>
    </row>
    <row r="98" spans="2:85" ht="57" hidden="1" customHeight="1">
      <c r="B98" s="15">
        <f t="shared" si="6"/>
        <v>7</v>
      </c>
      <c r="C98" s="37">
        <f t="shared" si="7"/>
        <v>43542</v>
      </c>
      <c r="D98" s="127" t="s">
        <v>375</v>
      </c>
      <c r="E98" s="19"/>
      <c r="F98" s="17"/>
      <c r="G98" s="17"/>
      <c r="H98" s="19"/>
      <c r="I98" s="17"/>
      <c r="J98" s="17"/>
      <c r="K98" s="19">
        <f t="shared" si="4"/>
        <v>3</v>
      </c>
      <c r="L98" s="17"/>
      <c r="M98" s="17"/>
      <c r="N98" s="19">
        <f t="shared" si="5"/>
        <v>11</v>
      </c>
      <c r="O98" s="24" t="s">
        <v>63</v>
      </c>
      <c r="P98" s="59" t="s">
        <v>69</v>
      </c>
      <c r="Q98" s="19">
        <f t="shared" si="8"/>
        <v>20</v>
      </c>
      <c r="R98" s="50" t="s">
        <v>183</v>
      </c>
      <c r="S98" s="26"/>
      <c r="T98" s="19">
        <f t="shared" si="9"/>
        <v>29</v>
      </c>
      <c r="U98" s="50" t="s">
        <v>273</v>
      </c>
      <c r="V98" s="20" t="s">
        <v>58</v>
      </c>
      <c r="W98" s="19">
        <f t="shared" si="10"/>
        <v>37</v>
      </c>
      <c r="X98" s="32"/>
      <c r="Y98" s="31"/>
      <c r="Z98" s="19"/>
      <c r="AA98" s="17"/>
      <c r="AB98" s="17"/>
      <c r="AC98" s="19"/>
      <c r="AD98" s="17"/>
      <c r="AE98" s="17"/>
      <c r="AF98" s="19"/>
      <c r="AG98" s="17"/>
      <c r="AH98" s="17"/>
      <c r="AI98" s="19"/>
      <c r="AJ98" s="17"/>
      <c r="AK98" s="17"/>
      <c r="AL98" s="17"/>
      <c r="AM98" s="17"/>
      <c r="AN98" s="17"/>
      <c r="AO98" s="19"/>
      <c r="AP98" s="17"/>
      <c r="AQ98" s="17"/>
      <c r="AR98" s="19"/>
      <c r="AS98" s="17"/>
      <c r="AT98" s="17"/>
      <c r="AU98" s="19"/>
      <c r="AV98" s="17"/>
      <c r="AW98" s="17"/>
      <c r="AX98" s="19"/>
      <c r="AY98" s="17"/>
      <c r="AZ98" s="17"/>
      <c r="BA98" s="19"/>
      <c r="BB98" s="17"/>
      <c r="BC98" s="17"/>
      <c r="BD98" s="19"/>
      <c r="BE98" s="17"/>
      <c r="BF98" s="17"/>
      <c r="BG98" s="19"/>
      <c r="BH98" s="17"/>
      <c r="BI98" s="17"/>
      <c r="BJ98" s="19"/>
      <c r="BK98" s="17"/>
      <c r="BL98" s="17"/>
      <c r="BM98" s="19"/>
      <c r="BN98" s="17"/>
      <c r="BO98" s="17"/>
      <c r="BP98" s="19"/>
      <c r="BQ98" s="17"/>
      <c r="BR98" s="17"/>
      <c r="BS98" s="19"/>
      <c r="BT98" s="17"/>
      <c r="BU98" s="17"/>
      <c r="BV98" s="19"/>
      <c r="BW98" s="17"/>
      <c r="BX98" s="17"/>
      <c r="BY98" s="19"/>
      <c r="BZ98" s="17"/>
      <c r="CA98" s="17"/>
      <c r="CB98" s="19"/>
      <c r="CC98" s="17"/>
      <c r="CD98" s="17"/>
      <c r="CE98" s="19"/>
      <c r="CF98" s="17"/>
      <c r="CG98" s="17"/>
    </row>
    <row r="99" spans="2:85" ht="101.25" hidden="1" customHeight="1">
      <c r="B99" s="38">
        <f t="shared" si="6"/>
        <v>8</v>
      </c>
      <c r="C99" s="37">
        <f t="shared" si="7"/>
        <v>43549</v>
      </c>
      <c r="D99" s="37"/>
      <c r="E99" s="19"/>
      <c r="F99" s="17"/>
      <c r="G99" s="17"/>
      <c r="H99" s="19"/>
      <c r="I99" s="17"/>
      <c r="J99" s="17"/>
      <c r="K99" s="19">
        <f t="shared" si="4"/>
        <v>2</v>
      </c>
      <c r="L99" s="17"/>
      <c r="M99" s="17"/>
      <c r="N99" s="19">
        <f t="shared" si="5"/>
        <v>10</v>
      </c>
      <c r="O99" s="28" t="s">
        <v>295</v>
      </c>
      <c r="P99" s="18" t="s">
        <v>71</v>
      </c>
      <c r="Q99" s="19">
        <f t="shared" si="8"/>
        <v>19</v>
      </c>
      <c r="R99" s="50" t="s">
        <v>64</v>
      </c>
      <c r="S99" s="26" t="s">
        <v>268</v>
      </c>
      <c r="T99" s="19">
        <f t="shared" si="9"/>
        <v>28</v>
      </c>
      <c r="U99" s="50" t="s">
        <v>235</v>
      </c>
      <c r="V99" s="18"/>
      <c r="W99" s="19">
        <f t="shared" si="10"/>
        <v>36</v>
      </c>
      <c r="X99" s="32"/>
      <c r="Y99" s="20"/>
      <c r="Z99" s="19"/>
      <c r="AA99" s="17"/>
      <c r="AB99" s="17"/>
      <c r="AC99" s="19"/>
      <c r="AD99" s="17"/>
      <c r="AE99" s="17"/>
      <c r="AF99" s="19"/>
      <c r="AG99" s="17"/>
      <c r="AH99" s="17"/>
      <c r="AI99" s="19"/>
      <c r="AJ99" s="17"/>
      <c r="AK99" s="17"/>
      <c r="AL99" s="17"/>
      <c r="AM99" s="17"/>
      <c r="AN99" s="17"/>
      <c r="AO99" s="19"/>
      <c r="AP99" s="17"/>
      <c r="AQ99" s="17"/>
      <c r="AR99" s="19"/>
      <c r="AS99" s="17"/>
      <c r="AT99" s="17"/>
      <c r="AU99" s="19"/>
      <c r="AV99" s="17"/>
      <c r="AW99" s="17"/>
      <c r="AX99" s="19"/>
      <c r="AY99" s="17"/>
      <c r="AZ99" s="17"/>
      <c r="BA99" s="19"/>
      <c r="BB99" s="17"/>
      <c r="BC99" s="17"/>
      <c r="BD99" s="19"/>
      <c r="BE99" s="17"/>
      <c r="BF99" s="17"/>
      <c r="BG99" s="19"/>
      <c r="BH99" s="17"/>
      <c r="BI99" s="17"/>
      <c r="BJ99" s="19"/>
      <c r="BK99" s="17"/>
      <c r="BL99" s="17"/>
      <c r="BM99" s="19"/>
      <c r="BN99" s="17"/>
      <c r="BO99" s="17"/>
      <c r="BP99" s="19"/>
      <c r="BQ99" s="17"/>
      <c r="BR99" s="17"/>
      <c r="BS99" s="19"/>
      <c r="BT99" s="17"/>
      <c r="BU99" s="17"/>
      <c r="BV99" s="19"/>
      <c r="BW99" s="17"/>
      <c r="BX99" s="17"/>
      <c r="BY99" s="19"/>
      <c r="BZ99" s="17"/>
      <c r="CA99" s="17"/>
      <c r="CB99" s="19"/>
      <c r="CC99" s="17"/>
      <c r="CD99" s="17"/>
      <c r="CE99" s="19"/>
      <c r="CF99" s="17"/>
      <c r="CG99" s="17"/>
    </row>
    <row r="100" spans="2:85" ht="141.75" hidden="1" customHeight="1">
      <c r="B100" s="38">
        <f t="shared" si="6"/>
        <v>9</v>
      </c>
      <c r="C100" s="37">
        <f t="shared" si="7"/>
        <v>43556</v>
      </c>
      <c r="D100" s="37"/>
      <c r="E100" s="19"/>
      <c r="F100" s="17"/>
      <c r="G100" s="17"/>
      <c r="H100" s="19"/>
      <c r="I100" s="17"/>
      <c r="J100" s="17"/>
      <c r="K100" s="19">
        <f t="shared" si="4"/>
        <v>1</v>
      </c>
      <c r="L100" s="9" t="s">
        <v>105</v>
      </c>
      <c r="M100" s="17"/>
      <c r="N100" s="19">
        <f t="shared" si="5"/>
        <v>9</v>
      </c>
      <c r="O100" s="105" t="s">
        <v>179</v>
      </c>
      <c r="P100" s="42" t="s">
        <v>93</v>
      </c>
      <c r="Q100" s="19">
        <f t="shared" si="8"/>
        <v>18</v>
      </c>
      <c r="R100" s="24" t="s">
        <v>232</v>
      </c>
      <c r="S100" s="26" t="s">
        <v>96</v>
      </c>
      <c r="T100" s="19">
        <f t="shared" si="9"/>
        <v>27</v>
      </c>
      <c r="U100" s="22" t="s">
        <v>337</v>
      </c>
      <c r="V100" s="20"/>
      <c r="W100" s="19">
        <f t="shared" si="10"/>
        <v>35</v>
      </c>
      <c r="X100" s="32"/>
      <c r="Y100" s="20"/>
      <c r="Z100" s="19"/>
      <c r="AA100" s="32"/>
      <c r="AB100" s="20"/>
      <c r="AC100" s="19"/>
      <c r="AD100" s="32"/>
      <c r="AE100" s="20"/>
      <c r="AF100" s="19"/>
      <c r="AG100" s="32"/>
      <c r="AH100" s="20"/>
      <c r="AI100" s="19"/>
      <c r="AJ100" s="32"/>
      <c r="AK100" s="20"/>
      <c r="AL100" s="20"/>
      <c r="AM100" s="20"/>
      <c r="AN100" s="20"/>
      <c r="AO100" s="19"/>
      <c r="AP100" s="32"/>
      <c r="AQ100" s="20"/>
      <c r="AR100" s="19"/>
      <c r="AS100" s="32"/>
      <c r="AT100" s="20"/>
      <c r="AU100" s="19"/>
      <c r="AV100" s="32"/>
      <c r="AW100" s="20"/>
      <c r="AX100" s="19"/>
      <c r="AY100" s="32"/>
      <c r="AZ100" s="20"/>
      <c r="BA100" s="19"/>
      <c r="BB100" s="32"/>
      <c r="BC100" s="20"/>
      <c r="BD100" s="19"/>
      <c r="BE100" s="32"/>
      <c r="BF100" s="20"/>
      <c r="BG100" s="19"/>
      <c r="BH100" s="32"/>
      <c r="BI100" s="20"/>
      <c r="BJ100" s="19"/>
      <c r="BK100" s="32"/>
      <c r="BL100" s="20"/>
      <c r="BM100" s="19"/>
      <c r="BN100" s="32"/>
      <c r="BO100" s="20"/>
      <c r="BP100" s="19"/>
      <c r="BQ100" s="32"/>
      <c r="BR100" s="20"/>
      <c r="BS100" s="19"/>
      <c r="BT100" s="32"/>
      <c r="BU100" s="20"/>
      <c r="BV100" s="19"/>
      <c r="BW100" s="32"/>
      <c r="BX100" s="20"/>
      <c r="BY100" s="19"/>
      <c r="BZ100" s="32"/>
      <c r="CA100" s="20"/>
      <c r="CB100" s="19"/>
      <c r="CC100" s="32"/>
      <c r="CD100" s="20"/>
      <c r="CE100" s="19"/>
      <c r="CF100" s="32"/>
      <c r="CG100" s="20"/>
    </row>
    <row r="101" spans="2:85" ht="121.5" hidden="1" customHeight="1">
      <c r="B101" s="38">
        <f t="shared" si="6"/>
        <v>10</v>
      </c>
      <c r="C101" s="37">
        <f t="shared" si="7"/>
        <v>43563</v>
      </c>
      <c r="D101" s="37"/>
      <c r="E101" s="19"/>
      <c r="F101" s="17"/>
      <c r="G101" s="17"/>
      <c r="H101" s="19"/>
      <c r="I101" s="17"/>
      <c r="J101" s="17"/>
      <c r="K101" s="19">
        <v>0</v>
      </c>
      <c r="L101" s="33" t="s">
        <v>106</v>
      </c>
      <c r="M101" s="17"/>
      <c r="N101" s="19">
        <f t="shared" si="5"/>
        <v>8</v>
      </c>
      <c r="O101" s="28" t="s">
        <v>361</v>
      </c>
      <c r="P101" s="17"/>
      <c r="Q101" s="19">
        <f t="shared" si="8"/>
        <v>17</v>
      </c>
      <c r="R101" s="24" t="s">
        <v>91</v>
      </c>
      <c r="S101" s="26" t="s">
        <v>165</v>
      </c>
      <c r="T101" s="19">
        <f t="shared" si="9"/>
        <v>26</v>
      </c>
      <c r="U101" s="122" t="s">
        <v>359</v>
      </c>
      <c r="V101" s="20" t="s">
        <v>274</v>
      </c>
      <c r="W101" s="19">
        <f t="shared" si="10"/>
        <v>34</v>
      </c>
      <c r="X101" s="23" t="s">
        <v>386</v>
      </c>
      <c r="Y101" s="20" t="s">
        <v>390</v>
      </c>
      <c r="Z101" s="19"/>
      <c r="AA101" s="128"/>
      <c r="AB101" s="20"/>
      <c r="AC101" s="19"/>
      <c r="AD101" s="128"/>
      <c r="AE101" s="20"/>
      <c r="AF101" s="19"/>
      <c r="AG101" s="128"/>
      <c r="AH101" s="20"/>
      <c r="AI101" s="19"/>
      <c r="AJ101" s="128"/>
      <c r="AK101" s="20"/>
      <c r="AL101" s="20"/>
      <c r="AM101" s="20"/>
      <c r="AN101" s="20"/>
      <c r="AO101" s="19"/>
      <c r="AP101" s="128"/>
      <c r="AQ101" s="20"/>
      <c r="AR101" s="19"/>
      <c r="AS101" s="128"/>
      <c r="AT101" s="20"/>
      <c r="AU101" s="19"/>
      <c r="AV101" s="128"/>
      <c r="AW101" s="20"/>
      <c r="AX101" s="19"/>
      <c r="AY101" s="128"/>
      <c r="AZ101" s="20"/>
      <c r="BA101" s="19"/>
      <c r="BB101" s="128"/>
      <c r="BC101" s="20"/>
      <c r="BD101" s="19"/>
      <c r="BE101" s="128"/>
      <c r="BF101" s="20"/>
      <c r="BG101" s="19"/>
      <c r="BH101" s="128"/>
      <c r="BI101" s="20"/>
      <c r="BJ101" s="19"/>
      <c r="BK101" s="128"/>
      <c r="BL101" s="20"/>
      <c r="BM101" s="19"/>
      <c r="BN101" s="128"/>
      <c r="BO101" s="20"/>
      <c r="BP101" s="19"/>
      <c r="BQ101" s="128"/>
      <c r="BR101" s="20"/>
      <c r="BS101" s="19"/>
      <c r="BT101" s="128"/>
      <c r="BU101" s="20"/>
      <c r="BV101" s="19"/>
      <c r="BW101" s="128"/>
      <c r="BX101" s="20"/>
      <c r="BY101" s="19"/>
      <c r="BZ101" s="128"/>
      <c r="CA101" s="20"/>
      <c r="CB101" s="19"/>
      <c r="CC101" s="128"/>
      <c r="CD101" s="20"/>
      <c r="CE101" s="19"/>
      <c r="CF101" s="128"/>
      <c r="CG101" s="20"/>
    </row>
    <row r="102" spans="2:85" ht="101.25" hidden="1" customHeight="1">
      <c r="B102" s="38">
        <f t="shared" si="6"/>
        <v>11</v>
      </c>
      <c r="C102" s="37">
        <f t="shared" si="7"/>
        <v>43570</v>
      </c>
      <c r="D102" s="127" t="s">
        <v>376</v>
      </c>
      <c r="E102" s="19"/>
      <c r="F102" s="17"/>
      <c r="G102" s="17"/>
      <c r="H102" s="19"/>
      <c r="I102" s="17"/>
      <c r="J102" s="17"/>
      <c r="K102" s="19"/>
      <c r="L102" s="17"/>
      <c r="M102" s="17"/>
      <c r="N102" s="19">
        <f t="shared" si="5"/>
        <v>7</v>
      </c>
      <c r="O102" s="17"/>
      <c r="P102" s="17"/>
      <c r="Q102" s="19">
        <f t="shared" si="8"/>
        <v>16</v>
      </c>
      <c r="R102" s="132" t="s">
        <v>83</v>
      </c>
      <c r="S102" s="148" t="s">
        <v>77</v>
      </c>
      <c r="T102" s="134">
        <f t="shared" si="9"/>
        <v>25</v>
      </c>
      <c r="U102" s="135" t="s">
        <v>380</v>
      </c>
      <c r="V102" s="146" t="s">
        <v>344</v>
      </c>
      <c r="W102" s="145">
        <f t="shared" si="10"/>
        <v>33</v>
      </c>
      <c r="X102" s="147"/>
      <c r="Y102" s="20"/>
      <c r="Z102" s="19"/>
      <c r="AA102" s="17"/>
      <c r="AB102" s="20"/>
      <c r="AC102" s="19"/>
      <c r="AD102" s="32"/>
      <c r="AE102" s="20"/>
      <c r="AF102" s="19"/>
      <c r="AG102" s="32"/>
      <c r="AH102" s="20"/>
      <c r="AI102" s="19"/>
      <c r="AJ102" s="32"/>
      <c r="AK102" s="20"/>
      <c r="AL102" s="20"/>
      <c r="AM102" s="20"/>
      <c r="AN102" s="20"/>
      <c r="AO102" s="19"/>
      <c r="AP102" s="32"/>
      <c r="AQ102" s="20"/>
      <c r="AR102" s="19"/>
      <c r="AS102" s="32"/>
      <c r="AT102" s="20"/>
      <c r="AU102" s="19"/>
      <c r="AV102" s="32"/>
      <c r="AW102" s="20"/>
      <c r="AX102" s="19"/>
      <c r="AY102" s="32"/>
      <c r="AZ102" s="20"/>
      <c r="BA102" s="19"/>
      <c r="BB102" s="32"/>
      <c r="BC102" s="20"/>
      <c r="BD102" s="19"/>
      <c r="BE102" s="32"/>
      <c r="BF102" s="20"/>
      <c r="BG102" s="19"/>
      <c r="BH102" s="32"/>
      <c r="BI102" s="20"/>
      <c r="BJ102" s="19"/>
      <c r="BK102" s="32"/>
      <c r="BL102" s="20"/>
      <c r="BM102" s="19"/>
      <c r="BN102" s="32"/>
      <c r="BO102" s="20"/>
      <c r="BP102" s="19"/>
      <c r="BQ102" s="32"/>
      <c r="BR102" s="20"/>
      <c r="BS102" s="19"/>
      <c r="BT102" s="32"/>
      <c r="BU102" s="20"/>
      <c r="BV102" s="19"/>
      <c r="BW102" s="32"/>
      <c r="BX102" s="20"/>
      <c r="BY102" s="19"/>
      <c r="BZ102" s="32"/>
      <c r="CA102" s="20"/>
      <c r="CB102" s="19"/>
      <c r="CC102" s="32"/>
      <c r="CD102" s="20"/>
      <c r="CE102" s="19"/>
      <c r="CF102" s="32"/>
      <c r="CG102" s="20"/>
    </row>
    <row r="103" spans="2:85" ht="121.5" hidden="1" customHeight="1">
      <c r="B103" s="38">
        <f t="shared" si="6"/>
        <v>12</v>
      </c>
      <c r="C103" s="37">
        <f t="shared" si="7"/>
        <v>43577</v>
      </c>
      <c r="D103" s="37"/>
      <c r="E103" s="19"/>
      <c r="F103" s="17"/>
      <c r="G103" s="17"/>
      <c r="H103" s="19"/>
      <c r="I103" s="17"/>
      <c r="J103" s="17"/>
      <c r="K103" s="19"/>
      <c r="L103" s="17"/>
      <c r="M103" s="17"/>
      <c r="N103" s="19">
        <f t="shared" si="5"/>
        <v>6</v>
      </c>
      <c r="O103" s="17"/>
      <c r="P103" s="17" t="s">
        <v>162</v>
      </c>
      <c r="Q103" s="130">
        <f t="shared" si="8"/>
        <v>15</v>
      </c>
      <c r="R103" s="24" t="s">
        <v>92</v>
      </c>
      <c r="S103" s="52" t="s">
        <v>99</v>
      </c>
      <c r="T103" s="19">
        <f t="shared" si="9"/>
        <v>24</v>
      </c>
      <c r="U103" s="50" t="s">
        <v>345</v>
      </c>
      <c r="V103" s="131" t="s">
        <v>226</v>
      </c>
      <c r="W103" s="19">
        <f t="shared" si="10"/>
        <v>32</v>
      </c>
      <c r="X103" s="23" t="s">
        <v>395</v>
      </c>
      <c r="Y103" s="20" t="s">
        <v>392</v>
      </c>
      <c r="Z103" s="19">
        <f t="shared" ref="Z103:Z143" si="11">Z104+1</f>
        <v>41</v>
      </c>
      <c r="AA103" s="32" t="s">
        <v>400</v>
      </c>
      <c r="AB103" s="31"/>
      <c r="AC103" s="19">
        <f t="shared" ref="AC103:AC153" si="12">AC104+1</f>
        <v>51</v>
      </c>
      <c r="AD103" s="17"/>
      <c r="AE103" s="20"/>
      <c r="AF103" s="19">
        <f t="shared" ref="AF103:AF153" si="13">AF104+1</f>
        <v>51</v>
      </c>
      <c r="AG103" s="17"/>
      <c r="AH103" s="20"/>
      <c r="AI103" s="19"/>
      <c r="AJ103" s="128"/>
      <c r="AK103" s="20"/>
      <c r="AL103" s="20"/>
      <c r="AM103" s="20"/>
      <c r="AN103" s="20"/>
      <c r="AO103" s="19"/>
      <c r="AP103" s="128"/>
      <c r="AQ103" s="20"/>
      <c r="AR103" s="19"/>
      <c r="AS103" s="128"/>
      <c r="AT103" s="20"/>
      <c r="AU103" s="19"/>
      <c r="AV103" s="128"/>
      <c r="AW103" s="20"/>
      <c r="AX103" s="19"/>
      <c r="AY103" s="128"/>
      <c r="AZ103" s="20"/>
      <c r="BA103" s="19"/>
      <c r="BB103" s="128"/>
      <c r="BC103" s="20"/>
      <c r="BD103" s="19"/>
      <c r="BE103" s="128"/>
      <c r="BF103" s="20"/>
      <c r="BG103" s="19"/>
      <c r="BH103" s="128"/>
      <c r="BI103" s="20"/>
      <c r="BJ103" s="19"/>
      <c r="BK103" s="128"/>
      <c r="BL103" s="20"/>
      <c r="BM103" s="19"/>
      <c r="BN103" s="128"/>
      <c r="BO103" s="20"/>
      <c r="BP103" s="19"/>
      <c r="BQ103" s="128"/>
      <c r="BR103" s="20"/>
      <c r="BS103" s="19"/>
      <c r="BT103" s="128"/>
      <c r="BU103" s="20"/>
      <c r="BV103" s="19"/>
      <c r="BW103" s="128"/>
      <c r="BX103" s="20"/>
      <c r="BY103" s="19"/>
      <c r="BZ103" s="128"/>
      <c r="CA103" s="20"/>
      <c r="CB103" s="19"/>
      <c r="CC103" s="128"/>
      <c r="CD103" s="20"/>
      <c r="CE103" s="19"/>
      <c r="CF103" s="128"/>
      <c r="CG103" s="20"/>
    </row>
    <row r="104" spans="2:85" ht="121.5" hidden="1" customHeight="1">
      <c r="B104" s="38">
        <f t="shared" si="6"/>
        <v>13</v>
      </c>
      <c r="C104" s="16">
        <f t="shared" si="7"/>
        <v>43584</v>
      </c>
      <c r="D104" s="16"/>
      <c r="E104" s="19"/>
      <c r="F104" s="17"/>
      <c r="G104" s="17"/>
      <c r="H104" s="19"/>
      <c r="I104" s="17"/>
      <c r="J104" s="17"/>
      <c r="K104" s="19"/>
      <c r="L104" s="17"/>
      <c r="M104" s="17"/>
      <c r="N104" s="19">
        <f t="shared" si="5"/>
        <v>5</v>
      </c>
      <c r="O104" s="17"/>
      <c r="P104" s="17"/>
      <c r="Q104" s="19">
        <f t="shared" si="8"/>
        <v>14</v>
      </c>
      <c r="R104" s="136"/>
      <c r="S104" s="142" t="s">
        <v>100</v>
      </c>
      <c r="T104" s="137">
        <f t="shared" si="9"/>
        <v>23</v>
      </c>
      <c r="U104" s="143" t="s">
        <v>381</v>
      </c>
      <c r="V104" s="142" t="s">
        <v>355</v>
      </c>
      <c r="W104" s="19">
        <f t="shared" si="10"/>
        <v>31</v>
      </c>
      <c r="X104" s="23" t="s">
        <v>391</v>
      </c>
      <c r="Y104" s="18" t="s">
        <v>393</v>
      </c>
      <c r="Z104" s="19">
        <f t="shared" si="11"/>
        <v>40</v>
      </c>
      <c r="AA104" s="32"/>
      <c r="AB104" s="32"/>
      <c r="AC104" s="19">
        <f t="shared" si="12"/>
        <v>50</v>
      </c>
      <c r="AD104" s="32"/>
      <c r="AE104" s="20"/>
      <c r="AF104" s="19">
        <f t="shared" si="13"/>
        <v>50</v>
      </c>
      <c r="AG104" s="32"/>
      <c r="AH104" s="20"/>
      <c r="AI104" s="19"/>
      <c r="AJ104" s="32"/>
      <c r="AK104" s="20"/>
      <c r="AL104" s="20"/>
      <c r="AM104" s="20"/>
      <c r="AN104" s="20"/>
      <c r="AO104" s="19"/>
      <c r="AP104" s="32"/>
      <c r="AQ104" s="20"/>
      <c r="AR104" s="19"/>
      <c r="AS104" s="32"/>
      <c r="AT104" s="20"/>
      <c r="AU104" s="19"/>
      <c r="AV104" s="32"/>
      <c r="AW104" s="20"/>
      <c r="AX104" s="19"/>
      <c r="AY104" s="32"/>
      <c r="AZ104" s="20"/>
      <c r="BA104" s="19"/>
      <c r="BB104" s="32"/>
      <c r="BC104" s="20"/>
      <c r="BD104" s="19"/>
      <c r="BE104" s="32"/>
      <c r="BF104" s="20"/>
      <c r="BG104" s="19"/>
      <c r="BH104" s="32"/>
      <c r="BI104" s="20"/>
      <c r="BJ104" s="19"/>
      <c r="BK104" s="32"/>
      <c r="BL104" s="20"/>
      <c r="BM104" s="19"/>
      <c r="BN104" s="32"/>
      <c r="BO104" s="20"/>
      <c r="BP104" s="19"/>
      <c r="BQ104" s="32"/>
      <c r="BR104" s="20"/>
      <c r="BS104" s="19"/>
      <c r="BT104" s="32"/>
      <c r="BU104" s="20"/>
      <c r="BV104" s="19"/>
      <c r="BW104" s="32"/>
      <c r="BX104" s="20"/>
      <c r="BY104" s="19"/>
      <c r="BZ104" s="32"/>
      <c r="CA104" s="20"/>
      <c r="CB104" s="19"/>
      <c r="CC104" s="32"/>
      <c r="CD104" s="20"/>
      <c r="CE104" s="19"/>
      <c r="CF104" s="32"/>
      <c r="CG104" s="20"/>
    </row>
    <row r="105" spans="2:85" ht="101.25" hidden="1" customHeight="1">
      <c r="B105" s="38">
        <f t="shared" si="6"/>
        <v>14</v>
      </c>
      <c r="C105" s="16">
        <f t="shared" si="7"/>
        <v>43591</v>
      </c>
      <c r="D105" s="16"/>
      <c r="E105" s="19"/>
      <c r="F105" s="17"/>
      <c r="G105" s="17"/>
      <c r="H105" s="19"/>
      <c r="I105" s="17"/>
      <c r="J105" s="17"/>
      <c r="K105" s="19"/>
      <c r="L105" s="17"/>
      <c r="M105" s="17"/>
      <c r="N105" s="19">
        <f t="shared" si="5"/>
        <v>4</v>
      </c>
      <c r="O105" s="17"/>
      <c r="P105" s="17"/>
      <c r="Q105" s="19">
        <f t="shared" si="8"/>
        <v>13</v>
      </c>
      <c r="R105" s="24"/>
      <c r="S105" s="43" t="s">
        <v>364</v>
      </c>
      <c r="T105" s="19">
        <f t="shared" si="9"/>
        <v>22</v>
      </c>
      <c r="U105" s="50"/>
      <c r="V105" s="20" t="s">
        <v>356</v>
      </c>
      <c r="W105" s="19">
        <f t="shared" si="10"/>
        <v>30</v>
      </c>
      <c r="X105" s="23"/>
      <c r="Y105" s="20" t="s">
        <v>394</v>
      </c>
      <c r="Z105" s="19">
        <f t="shared" si="11"/>
        <v>39</v>
      </c>
      <c r="AA105" s="32"/>
      <c r="AB105" s="18"/>
      <c r="AC105" s="19">
        <f t="shared" si="12"/>
        <v>49</v>
      </c>
      <c r="AD105" s="32"/>
      <c r="AE105" s="20"/>
      <c r="AF105" s="19">
        <f t="shared" si="13"/>
        <v>49</v>
      </c>
      <c r="AG105" s="32"/>
      <c r="AH105" s="20"/>
      <c r="AI105" s="19"/>
      <c r="AJ105" s="32"/>
      <c r="AK105" s="20"/>
      <c r="AL105" s="20"/>
      <c r="AM105" s="20"/>
      <c r="AN105" s="20"/>
      <c r="AO105" s="19"/>
      <c r="AP105" s="32"/>
      <c r="AQ105" s="20"/>
      <c r="AR105" s="19"/>
      <c r="AS105" s="32"/>
      <c r="AT105" s="20"/>
      <c r="AU105" s="19"/>
      <c r="AV105" s="32"/>
      <c r="AW105" s="20"/>
      <c r="AX105" s="19"/>
      <c r="AY105" s="32"/>
      <c r="AZ105" s="20"/>
      <c r="BA105" s="19"/>
      <c r="BB105" s="32"/>
      <c r="BC105" s="20"/>
      <c r="BD105" s="19"/>
      <c r="BE105" s="32"/>
      <c r="BF105" s="20"/>
      <c r="BG105" s="19"/>
      <c r="BH105" s="32"/>
      <c r="BI105" s="20"/>
      <c r="BJ105" s="19"/>
      <c r="BK105" s="32"/>
      <c r="BL105" s="20"/>
      <c r="BM105" s="19"/>
      <c r="BN105" s="32"/>
      <c r="BO105" s="20"/>
      <c r="BP105" s="19"/>
      <c r="BQ105" s="32"/>
      <c r="BR105" s="20"/>
      <c r="BS105" s="19"/>
      <c r="BT105" s="32"/>
      <c r="BU105" s="20"/>
      <c r="BV105" s="19"/>
      <c r="BW105" s="32"/>
      <c r="BX105" s="20"/>
      <c r="BY105" s="19"/>
      <c r="BZ105" s="32"/>
      <c r="CA105" s="20"/>
      <c r="CB105" s="19"/>
      <c r="CC105" s="32"/>
      <c r="CD105" s="20"/>
      <c r="CE105" s="19"/>
      <c r="CF105" s="32"/>
      <c r="CG105" s="20"/>
    </row>
    <row r="106" spans="2:85" ht="101.25" hidden="1" customHeight="1">
      <c r="B106" s="38">
        <f t="shared" si="6"/>
        <v>15</v>
      </c>
      <c r="C106" s="16">
        <f t="shared" si="7"/>
        <v>43598</v>
      </c>
      <c r="D106" s="127" t="s">
        <v>298</v>
      </c>
      <c r="E106" s="19"/>
      <c r="F106" s="17"/>
      <c r="G106" s="17"/>
      <c r="H106" s="19"/>
      <c r="I106" s="17"/>
      <c r="J106" s="17"/>
      <c r="K106" s="19"/>
      <c r="L106" s="17"/>
      <c r="M106" s="17"/>
      <c r="N106" s="19">
        <f t="shared" si="5"/>
        <v>3</v>
      </c>
      <c r="O106" s="17"/>
      <c r="P106" s="17"/>
      <c r="Q106" s="19">
        <f t="shared" si="8"/>
        <v>12</v>
      </c>
      <c r="R106" s="24"/>
      <c r="S106" s="40"/>
      <c r="T106" s="19">
        <f t="shared" si="9"/>
        <v>21</v>
      </c>
      <c r="U106" s="28" t="s">
        <v>403</v>
      </c>
      <c r="V106" s="43" t="s">
        <v>354</v>
      </c>
      <c r="W106" s="19">
        <f t="shared" si="10"/>
        <v>29</v>
      </c>
      <c r="X106" s="23" t="s">
        <v>406</v>
      </c>
      <c r="Y106" s="20" t="s">
        <v>387</v>
      </c>
      <c r="Z106" s="19">
        <f t="shared" si="11"/>
        <v>38</v>
      </c>
      <c r="AA106" s="23" t="s">
        <v>399</v>
      </c>
      <c r="AB106" s="57" t="s">
        <v>382</v>
      </c>
      <c r="AC106" s="19">
        <f t="shared" si="12"/>
        <v>48</v>
      </c>
      <c r="AD106" s="32"/>
      <c r="AE106" s="32"/>
      <c r="AF106" s="19">
        <f t="shared" si="13"/>
        <v>48</v>
      </c>
      <c r="AG106" s="32"/>
      <c r="AH106" s="32"/>
      <c r="AI106" s="19"/>
      <c r="AJ106" s="32"/>
      <c r="AK106" s="32"/>
      <c r="AL106" s="32"/>
      <c r="AM106" s="32"/>
      <c r="AN106" s="32"/>
      <c r="AO106" s="19"/>
      <c r="AP106" s="32"/>
      <c r="AQ106" s="32"/>
      <c r="AR106" s="19"/>
      <c r="AS106" s="32"/>
      <c r="AT106" s="32"/>
      <c r="AU106" s="19"/>
      <c r="AV106" s="32"/>
      <c r="AW106" s="32"/>
      <c r="AX106" s="19"/>
      <c r="AY106" s="32"/>
      <c r="AZ106" s="32"/>
      <c r="BA106" s="19"/>
      <c r="BB106" s="32"/>
      <c r="BC106" s="32"/>
      <c r="BD106" s="19"/>
      <c r="BE106" s="32"/>
      <c r="BF106" s="32"/>
      <c r="BG106" s="19"/>
      <c r="BH106" s="32"/>
      <c r="BI106" s="32"/>
      <c r="BJ106" s="19"/>
      <c r="BK106" s="32"/>
      <c r="BL106" s="32"/>
      <c r="BM106" s="19"/>
      <c r="BN106" s="32"/>
      <c r="BO106" s="32"/>
      <c r="BP106" s="19"/>
      <c r="BQ106" s="32"/>
      <c r="BR106" s="32"/>
      <c r="BS106" s="19"/>
      <c r="BT106" s="32"/>
      <c r="BU106" s="32"/>
      <c r="BV106" s="19"/>
      <c r="BW106" s="32"/>
      <c r="BX106" s="32"/>
      <c r="BY106" s="19"/>
      <c r="BZ106" s="32"/>
      <c r="CA106" s="32"/>
      <c r="CB106" s="19"/>
      <c r="CC106" s="32"/>
      <c r="CD106" s="32"/>
      <c r="CE106" s="19"/>
      <c r="CF106" s="32"/>
      <c r="CG106" s="32"/>
    </row>
    <row r="107" spans="2:85" ht="40.5" hidden="1" customHeight="1">
      <c r="B107" s="38">
        <f t="shared" si="6"/>
        <v>16</v>
      </c>
      <c r="C107" s="45">
        <f t="shared" si="7"/>
        <v>43605</v>
      </c>
      <c r="D107" s="45"/>
      <c r="E107" s="19"/>
      <c r="F107" s="17"/>
      <c r="G107" s="17"/>
      <c r="H107" s="19"/>
      <c r="I107" s="17"/>
      <c r="J107" s="17"/>
      <c r="K107" s="19"/>
      <c r="L107" s="17"/>
      <c r="M107" s="17"/>
      <c r="N107" s="19">
        <f t="shared" si="5"/>
        <v>2</v>
      </c>
      <c r="O107" s="17"/>
      <c r="P107" s="17"/>
      <c r="Q107" s="19">
        <f t="shared" si="8"/>
        <v>11</v>
      </c>
      <c r="R107" s="24" t="s">
        <v>362</v>
      </c>
      <c r="S107" s="101" t="s">
        <v>161</v>
      </c>
      <c r="T107" s="19">
        <f t="shared" si="9"/>
        <v>20</v>
      </c>
      <c r="U107" s="50"/>
      <c r="V107" s="26"/>
      <c r="W107" s="134">
        <f t="shared" si="10"/>
        <v>28</v>
      </c>
      <c r="X107" s="141" t="s">
        <v>410</v>
      </c>
      <c r="Y107" s="20"/>
      <c r="Z107" s="145">
        <f t="shared" si="11"/>
        <v>37</v>
      </c>
      <c r="AA107" s="23"/>
      <c r="AB107" s="31"/>
      <c r="AC107" s="19">
        <f t="shared" si="12"/>
        <v>47</v>
      </c>
      <c r="AD107" s="32"/>
      <c r="AE107" s="18"/>
      <c r="AF107" s="19">
        <f t="shared" si="13"/>
        <v>47</v>
      </c>
      <c r="AG107" s="32"/>
      <c r="AH107" s="18"/>
      <c r="AI107" s="19"/>
      <c r="AJ107" s="32"/>
      <c r="AK107" s="18"/>
      <c r="AL107" s="18"/>
      <c r="AM107" s="18"/>
      <c r="AN107" s="18"/>
      <c r="AO107" s="19"/>
      <c r="AP107" s="32"/>
      <c r="AQ107" s="18"/>
      <c r="AR107" s="19"/>
      <c r="AS107" s="32"/>
      <c r="AT107" s="18"/>
      <c r="AU107" s="19"/>
      <c r="AV107" s="32"/>
      <c r="AW107" s="18"/>
      <c r="AX107" s="19"/>
      <c r="AY107" s="32"/>
      <c r="AZ107" s="18"/>
      <c r="BA107" s="19"/>
      <c r="BB107" s="32"/>
      <c r="BC107" s="18"/>
      <c r="BD107" s="19"/>
      <c r="BE107" s="32"/>
      <c r="BF107" s="18"/>
      <c r="BG107" s="19"/>
      <c r="BH107" s="32"/>
      <c r="BI107" s="18"/>
      <c r="BJ107" s="19"/>
      <c r="BK107" s="32"/>
      <c r="BL107" s="18"/>
      <c r="BM107" s="19"/>
      <c r="BN107" s="32"/>
      <c r="BO107" s="18"/>
      <c r="BP107" s="19"/>
      <c r="BQ107" s="32"/>
      <c r="BR107" s="18"/>
      <c r="BS107" s="19"/>
      <c r="BT107" s="32"/>
      <c r="BU107" s="18"/>
      <c r="BV107" s="19"/>
      <c r="BW107" s="32"/>
      <c r="BX107" s="18"/>
      <c r="BY107" s="19"/>
      <c r="BZ107" s="32"/>
      <c r="CA107" s="18"/>
      <c r="CB107" s="19"/>
      <c r="CC107" s="32"/>
      <c r="CD107" s="18"/>
      <c r="CE107" s="19"/>
      <c r="CF107" s="32"/>
      <c r="CG107" s="18"/>
    </row>
    <row r="108" spans="2:85" ht="182.25" hidden="1" customHeight="1">
      <c r="B108" s="38">
        <f t="shared" si="6"/>
        <v>17</v>
      </c>
      <c r="C108" s="45">
        <f t="shared" si="7"/>
        <v>43612</v>
      </c>
      <c r="D108" s="45"/>
      <c r="E108" s="19"/>
      <c r="F108" s="17"/>
      <c r="G108" s="17"/>
      <c r="H108" s="19"/>
      <c r="I108" s="17"/>
      <c r="J108" s="17"/>
      <c r="K108" s="19"/>
      <c r="L108" s="17"/>
      <c r="M108" s="17"/>
      <c r="N108" s="19">
        <f t="shared" si="5"/>
        <v>1</v>
      </c>
      <c r="O108" s="9" t="s">
        <v>105</v>
      </c>
      <c r="P108" s="17"/>
      <c r="Q108" s="19">
        <f t="shared" si="8"/>
        <v>10</v>
      </c>
      <c r="R108" s="28" t="s">
        <v>296</v>
      </c>
      <c r="S108" s="18" t="s">
        <v>71</v>
      </c>
      <c r="T108" s="19">
        <f t="shared" si="9"/>
        <v>19</v>
      </c>
      <c r="U108" s="50"/>
      <c r="V108" s="26" t="s">
        <v>268</v>
      </c>
      <c r="W108" s="19">
        <f t="shared" si="10"/>
        <v>27</v>
      </c>
      <c r="X108" s="50" t="s">
        <v>409</v>
      </c>
      <c r="Y108" s="131"/>
      <c r="Z108" s="145">
        <f t="shared" si="11"/>
        <v>36</v>
      </c>
      <c r="AA108" s="23" t="s">
        <v>395</v>
      </c>
      <c r="AB108" s="20" t="s">
        <v>396</v>
      </c>
      <c r="AC108" s="19">
        <f t="shared" si="12"/>
        <v>46</v>
      </c>
      <c r="AD108" s="103" t="s">
        <v>334</v>
      </c>
      <c r="AE108" s="20"/>
      <c r="AF108" s="19">
        <f t="shared" si="13"/>
        <v>46</v>
      </c>
      <c r="AG108" s="103" t="s">
        <v>334</v>
      </c>
      <c r="AH108" s="20"/>
      <c r="AI108" s="19"/>
      <c r="AJ108" s="32"/>
      <c r="AK108" s="20"/>
      <c r="AL108" s="20"/>
      <c r="AM108" s="20"/>
      <c r="AN108" s="20"/>
      <c r="AO108" s="19"/>
      <c r="AP108" s="32"/>
      <c r="AQ108" s="20"/>
      <c r="AR108" s="19"/>
      <c r="AS108" s="32"/>
      <c r="AT108" s="20"/>
      <c r="AU108" s="19"/>
      <c r="AV108" s="32"/>
      <c r="AW108" s="20"/>
      <c r="AX108" s="19"/>
      <c r="AY108" s="32"/>
      <c r="AZ108" s="20"/>
      <c r="BA108" s="19"/>
      <c r="BB108" s="32"/>
      <c r="BC108" s="20"/>
      <c r="BD108" s="19"/>
      <c r="BE108" s="32"/>
      <c r="BF108" s="20"/>
      <c r="BG108" s="19"/>
      <c r="BH108" s="32"/>
      <c r="BI108" s="20"/>
      <c r="BJ108" s="19"/>
      <c r="BK108" s="32"/>
      <c r="BL108" s="20"/>
      <c r="BM108" s="19"/>
      <c r="BN108" s="32"/>
      <c r="BO108" s="20"/>
      <c r="BP108" s="19"/>
      <c r="BQ108" s="32"/>
      <c r="BR108" s="20"/>
      <c r="BS108" s="19"/>
      <c r="BT108" s="32"/>
      <c r="BU108" s="20"/>
      <c r="BV108" s="19"/>
      <c r="BW108" s="32"/>
      <c r="BX108" s="20"/>
      <c r="BY108" s="19"/>
      <c r="BZ108" s="32"/>
      <c r="CA108" s="20"/>
      <c r="CB108" s="19"/>
      <c r="CC108" s="32"/>
      <c r="CD108" s="20"/>
      <c r="CE108" s="19"/>
      <c r="CF108" s="32"/>
      <c r="CG108" s="20"/>
    </row>
    <row r="109" spans="2:85" ht="202.5" hidden="1" customHeight="1">
      <c r="B109" s="38">
        <f t="shared" si="6"/>
        <v>18</v>
      </c>
      <c r="C109" s="16">
        <f t="shared" si="7"/>
        <v>43619</v>
      </c>
      <c r="D109" s="16"/>
      <c r="E109" s="19"/>
      <c r="F109" s="17"/>
      <c r="G109" s="17"/>
      <c r="H109" s="19"/>
      <c r="I109" s="17"/>
      <c r="J109" s="17"/>
      <c r="K109" s="19"/>
      <c r="L109" s="17"/>
      <c r="M109" s="17"/>
      <c r="N109" s="19">
        <v>0</v>
      </c>
      <c r="O109" s="33" t="s">
        <v>106</v>
      </c>
      <c r="P109" s="17"/>
      <c r="Q109" s="19">
        <f t="shared" si="8"/>
        <v>9</v>
      </c>
      <c r="R109" s="28" t="s">
        <v>179</v>
      </c>
      <c r="S109" s="42" t="s">
        <v>93</v>
      </c>
      <c r="T109" s="130">
        <f t="shared" si="9"/>
        <v>18</v>
      </c>
      <c r="U109" s="136" t="s">
        <v>411</v>
      </c>
      <c r="V109" s="203" t="s">
        <v>96</v>
      </c>
      <c r="W109" s="137">
        <f t="shared" si="10"/>
        <v>26</v>
      </c>
      <c r="X109" s="143" t="s">
        <v>417</v>
      </c>
      <c r="Y109" s="231"/>
      <c r="Z109" s="145">
        <f t="shared" si="11"/>
        <v>35</v>
      </c>
      <c r="AA109" s="23"/>
      <c r="AB109" s="20" t="s">
        <v>258</v>
      </c>
      <c r="AC109" s="19">
        <f t="shared" si="12"/>
        <v>45</v>
      </c>
      <c r="AD109" s="32"/>
      <c r="AE109" s="20"/>
      <c r="AF109" s="19">
        <f t="shared" si="13"/>
        <v>45</v>
      </c>
      <c r="AG109" s="32"/>
      <c r="AH109" s="20"/>
      <c r="AI109" s="19"/>
      <c r="AJ109" s="32"/>
      <c r="AK109" s="20"/>
      <c r="AL109" s="20"/>
      <c r="AM109" s="20"/>
      <c r="AN109" s="20"/>
      <c r="AO109" s="19"/>
      <c r="AP109" s="32"/>
      <c r="AQ109" s="20"/>
      <c r="AR109" s="19"/>
      <c r="AS109" s="32"/>
      <c r="AT109" s="20"/>
      <c r="AU109" s="19"/>
      <c r="AV109" s="32"/>
      <c r="AW109" s="20"/>
      <c r="AX109" s="19"/>
      <c r="AY109" s="32"/>
      <c r="AZ109" s="20"/>
      <c r="BA109" s="19"/>
      <c r="BB109" s="32"/>
      <c r="BC109" s="20"/>
      <c r="BD109" s="19"/>
      <c r="BE109" s="32"/>
      <c r="BF109" s="20"/>
      <c r="BG109" s="19"/>
      <c r="BH109" s="32"/>
      <c r="BI109" s="20"/>
      <c r="BJ109" s="19"/>
      <c r="BK109" s="32"/>
      <c r="BL109" s="20"/>
      <c r="BM109" s="19"/>
      <c r="BN109" s="32"/>
      <c r="BO109" s="20"/>
      <c r="BP109" s="19"/>
      <c r="BQ109" s="32"/>
      <c r="BR109" s="20"/>
      <c r="BS109" s="19"/>
      <c r="BT109" s="32"/>
      <c r="BU109" s="20"/>
      <c r="BV109" s="19"/>
      <c r="BW109" s="32"/>
      <c r="BX109" s="20"/>
      <c r="BY109" s="19"/>
      <c r="BZ109" s="32"/>
      <c r="CA109" s="20"/>
      <c r="CB109" s="19"/>
      <c r="CC109" s="32"/>
      <c r="CD109" s="20"/>
      <c r="CE109" s="19"/>
      <c r="CF109" s="32"/>
      <c r="CG109" s="20"/>
    </row>
    <row r="110" spans="2:85" ht="141.75" hidden="1" customHeight="1">
      <c r="B110" s="38">
        <f t="shared" si="6"/>
        <v>19</v>
      </c>
      <c r="C110" s="16">
        <f t="shared" si="7"/>
        <v>43626</v>
      </c>
      <c r="D110" s="127" t="s">
        <v>297</v>
      </c>
      <c r="E110" s="19"/>
      <c r="F110" s="17"/>
      <c r="G110" s="17"/>
      <c r="H110" s="19"/>
      <c r="I110" s="17"/>
      <c r="J110" s="17"/>
      <c r="K110" s="19"/>
      <c r="L110" s="17"/>
      <c r="M110" s="17"/>
      <c r="N110" s="19"/>
      <c r="O110" s="17"/>
      <c r="P110" s="17"/>
      <c r="Q110" s="19">
        <f t="shared" si="8"/>
        <v>8</v>
      </c>
      <c r="R110" s="28" t="s">
        <v>361</v>
      </c>
      <c r="S110" s="17"/>
      <c r="T110" s="19">
        <f t="shared" si="9"/>
        <v>17</v>
      </c>
      <c r="U110" s="139" t="s">
        <v>412</v>
      </c>
      <c r="V110" s="154" t="s">
        <v>166</v>
      </c>
      <c r="W110" s="140">
        <f t="shared" si="10"/>
        <v>25</v>
      </c>
      <c r="X110" s="143" t="s">
        <v>418</v>
      </c>
      <c r="Y110" s="155" t="s">
        <v>388</v>
      </c>
      <c r="Z110" s="19">
        <f t="shared" si="11"/>
        <v>34</v>
      </c>
      <c r="AA110" s="23" t="s">
        <v>415</v>
      </c>
      <c r="AB110" s="20" t="s">
        <v>387</v>
      </c>
      <c r="AC110" s="19">
        <f t="shared" si="12"/>
        <v>44</v>
      </c>
      <c r="AD110" s="32"/>
      <c r="AE110" s="20"/>
      <c r="AF110" s="19">
        <f t="shared" si="13"/>
        <v>44</v>
      </c>
      <c r="AG110" s="32"/>
      <c r="AH110" s="20"/>
      <c r="AI110" s="19"/>
      <c r="AJ110" s="32"/>
      <c r="AK110" s="20"/>
      <c r="AL110" s="20"/>
      <c r="AM110" s="20"/>
      <c r="AN110" s="20"/>
      <c r="AO110" s="19"/>
      <c r="AP110" s="32"/>
      <c r="AQ110" s="20"/>
      <c r="AR110" s="19"/>
      <c r="AS110" s="32"/>
      <c r="AT110" s="20"/>
      <c r="AU110" s="19"/>
      <c r="AV110" s="32"/>
      <c r="AW110" s="20"/>
      <c r="AX110" s="19"/>
      <c r="AY110" s="32"/>
      <c r="AZ110" s="20"/>
      <c r="BA110" s="19"/>
      <c r="BB110" s="32"/>
      <c r="BC110" s="20"/>
      <c r="BD110" s="19"/>
      <c r="BE110" s="32"/>
      <c r="BF110" s="20"/>
      <c r="BG110" s="19"/>
      <c r="BH110" s="32"/>
      <c r="BI110" s="20"/>
      <c r="BJ110" s="19"/>
      <c r="BK110" s="32"/>
      <c r="BL110" s="20"/>
      <c r="BM110" s="19"/>
      <c r="BN110" s="32"/>
      <c r="BO110" s="20"/>
      <c r="BP110" s="19"/>
      <c r="BQ110" s="32"/>
      <c r="BR110" s="20"/>
      <c r="BS110" s="19"/>
      <c r="BT110" s="32"/>
      <c r="BU110" s="20"/>
      <c r="BV110" s="19"/>
      <c r="BW110" s="32"/>
      <c r="BX110" s="20"/>
      <c r="BY110" s="19"/>
      <c r="BZ110" s="32"/>
      <c r="CA110" s="20"/>
      <c r="CB110" s="19"/>
      <c r="CC110" s="32"/>
      <c r="CD110" s="20"/>
      <c r="CE110" s="19"/>
      <c r="CF110" s="32"/>
      <c r="CG110" s="20"/>
    </row>
    <row r="111" spans="2:85" ht="81" hidden="1" customHeight="1">
      <c r="B111" s="38">
        <f t="shared" si="6"/>
        <v>20</v>
      </c>
      <c r="C111" s="62">
        <f t="shared" si="7"/>
        <v>43633</v>
      </c>
      <c r="D111" s="127" t="s">
        <v>375</v>
      </c>
      <c r="E111" s="19"/>
      <c r="F111" s="17"/>
      <c r="G111" s="17"/>
      <c r="H111" s="19"/>
      <c r="I111" s="17"/>
      <c r="J111" s="17"/>
      <c r="K111" s="19"/>
      <c r="L111" s="17"/>
      <c r="M111" s="17"/>
      <c r="N111" s="19"/>
      <c r="O111" s="17"/>
      <c r="P111" s="17"/>
      <c r="Q111" s="19">
        <f t="shared" si="8"/>
        <v>7</v>
      </c>
      <c r="R111" s="17"/>
      <c r="S111" s="17"/>
      <c r="T111" s="130">
        <f t="shared" si="9"/>
        <v>16</v>
      </c>
      <c r="U111" s="24" t="s">
        <v>363</v>
      </c>
      <c r="V111" s="200" t="s">
        <v>77</v>
      </c>
      <c r="W111" s="145">
        <f t="shared" si="10"/>
        <v>24</v>
      </c>
      <c r="X111" s="255" t="s">
        <v>423</v>
      </c>
      <c r="Y111" s="146" t="s">
        <v>420</v>
      </c>
      <c r="Z111" s="227">
        <f t="shared" si="11"/>
        <v>33</v>
      </c>
      <c r="AA111" s="23" t="s">
        <v>391</v>
      </c>
      <c r="AB111" s="146" t="s">
        <v>397</v>
      </c>
      <c r="AC111" s="19">
        <f t="shared" si="12"/>
        <v>43</v>
      </c>
      <c r="AD111" s="35"/>
      <c r="AE111" s="20"/>
      <c r="AF111" s="19">
        <f t="shared" si="13"/>
        <v>43</v>
      </c>
      <c r="AG111" s="103" t="s">
        <v>176</v>
      </c>
      <c r="AH111" s="20"/>
      <c r="AI111" s="19"/>
      <c r="AJ111" s="32"/>
      <c r="AK111" s="20"/>
      <c r="AL111" s="20"/>
      <c r="AM111" s="20"/>
      <c r="AN111" s="20"/>
      <c r="AO111" s="19"/>
      <c r="AP111" s="32"/>
      <c r="AQ111" s="20"/>
      <c r="AR111" s="19"/>
      <c r="AS111" s="32"/>
      <c r="AT111" s="20"/>
      <c r="AU111" s="19"/>
      <c r="AV111" s="32"/>
      <c r="AW111" s="20"/>
      <c r="AX111" s="19"/>
      <c r="AY111" s="32"/>
      <c r="AZ111" s="20"/>
      <c r="BA111" s="19"/>
      <c r="BB111" s="32"/>
      <c r="BC111" s="20"/>
      <c r="BD111" s="19"/>
      <c r="BE111" s="32"/>
      <c r="BF111" s="20"/>
      <c r="BG111" s="19"/>
      <c r="BH111" s="32"/>
      <c r="BI111" s="20"/>
      <c r="BJ111" s="19"/>
      <c r="BK111" s="32"/>
      <c r="BL111" s="20"/>
      <c r="BM111" s="19"/>
      <c r="BN111" s="32"/>
      <c r="BO111" s="20"/>
      <c r="BP111" s="19"/>
      <c r="BQ111" s="32"/>
      <c r="BR111" s="20"/>
      <c r="BS111" s="19"/>
      <c r="BT111" s="32"/>
      <c r="BU111" s="20"/>
      <c r="BV111" s="19"/>
      <c r="BW111" s="32"/>
      <c r="BX111" s="20"/>
      <c r="BY111" s="19"/>
      <c r="BZ111" s="32"/>
      <c r="CA111" s="20"/>
      <c r="CB111" s="19"/>
      <c r="CC111" s="32"/>
      <c r="CD111" s="20"/>
      <c r="CE111" s="19"/>
      <c r="CF111" s="32"/>
      <c r="CG111" s="20"/>
    </row>
    <row r="112" spans="2:85" ht="121.5" hidden="1" customHeight="1">
      <c r="B112" s="38">
        <f t="shared" si="6"/>
        <v>21</v>
      </c>
      <c r="C112" s="62">
        <f t="shared" si="7"/>
        <v>43640</v>
      </c>
      <c r="D112" s="62"/>
      <c r="E112" s="19"/>
      <c r="F112" s="17"/>
      <c r="G112" s="17"/>
      <c r="H112" s="19"/>
      <c r="I112" s="17"/>
      <c r="J112" s="17"/>
      <c r="K112" s="19"/>
      <c r="L112" s="17"/>
      <c r="M112" s="17"/>
      <c r="N112" s="19"/>
      <c r="O112" s="17"/>
      <c r="P112" s="17"/>
      <c r="Q112" s="19">
        <f t="shared" si="8"/>
        <v>6</v>
      </c>
      <c r="R112" s="17"/>
      <c r="S112" s="17" t="s">
        <v>162</v>
      </c>
      <c r="T112" s="19">
        <f t="shared" si="9"/>
        <v>15</v>
      </c>
      <c r="U112" s="136" t="s">
        <v>92</v>
      </c>
      <c r="V112" s="150" t="s">
        <v>99</v>
      </c>
      <c r="W112" s="209">
        <f t="shared" si="10"/>
        <v>23</v>
      </c>
      <c r="X112" s="254" t="s">
        <v>414</v>
      </c>
      <c r="Y112" s="20" t="s">
        <v>421</v>
      </c>
      <c r="Z112" s="19">
        <f t="shared" si="11"/>
        <v>32</v>
      </c>
      <c r="AA112" s="22" t="s">
        <v>416</v>
      </c>
      <c r="AB112" s="57"/>
      <c r="AC112" s="19">
        <f t="shared" si="12"/>
        <v>42</v>
      </c>
      <c r="AD112" s="32"/>
      <c r="AE112" s="32"/>
      <c r="AF112" s="19">
        <f t="shared" si="13"/>
        <v>42</v>
      </c>
      <c r="AG112" s="32"/>
      <c r="AH112" s="32"/>
      <c r="AI112" s="19"/>
      <c r="AJ112" s="32"/>
      <c r="AK112" s="32"/>
      <c r="AL112" s="32"/>
      <c r="AM112" s="32"/>
      <c r="AN112" s="32"/>
      <c r="AO112" s="19"/>
      <c r="AP112" s="32"/>
      <c r="AQ112" s="32"/>
      <c r="AR112" s="19"/>
      <c r="AS112" s="32"/>
      <c r="AT112" s="32"/>
      <c r="AU112" s="19"/>
      <c r="AV112" s="32"/>
      <c r="AW112" s="32"/>
      <c r="AX112" s="19"/>
      <c r="AY112" s="32"/>
      <c r="AZ112" s="32"/>
      <c r="BA112" s="19"/>
      <c r="BB112" s="32"/>
      <c r="BC112" s="32"/>
      <c r="BD112" s="19"/>
      <c r="BE112" s="32"/>
      <c r="BF112" s="32"/>
      <c r="BG112" s="19"/>
      <c r="BH112" s="32"/>
      <c r="BI112" s="32"/>
      <c r="BJ112" s="19"/>
      <c r="BK112" s="32"/>
      <c r="BL112" s="32"/>
      <c r="BM112" s="19"/>
      <c r="BN112" s="32"/>
      <c r="BO112" s="32"/>
      <c r="BP112" s="19"/>
      <c r="BQ112" s="32"/>
      <c r="BR112" s="32"/>
      <c r="BS112" s="19"/>
      <c r="BT112" s="32"/>
      <c r="BU112" s="32"/>
      <c r="BV112" s="19"/>
      <c r="BW112" s="32"/>
      <c r="BX112" s="32"/>
      <c r="BY112" s="19"/>
      <c r="BZ112" s="32"/>
      <c r="CA112" s="32"/>
      <c r="CB112" s="19"/>
      <c r="CC112" s="32"/>
      <c r="CD112" s="32"/>
      <c r="CE112" s="19"/>
      <c r="CF112" s="32"/>
      <c r="CG112" s="32"/>
    </row>
    <row r="113" spans="2:85" ht="121.5" hidden="1" customHeight="1">
      <c r="B113" s="15">
        <f t="shared" si="6"/>
        <v>22</v>
      </c>
      <c r="C113" s="44">
        <f t="shared" si="7"/>
        <v>43647</v>
      </c>
      <c r="D113" s="44"/>
      <c r="E113" s="19"/>
      <c r="F113" s="17"/>
      <c r="G113" s="17"/>
      <c r="H113" s="19"/>
      <c r="I113" s="17"/>
      <c r="J113" s="17"/>
      <c r="K113" s="19"/>
      <c r="L113" s="17"/>
      <c r="M113" s="17"/>
      <c r="N113" s="19"/>
      <c r="O113" s="17"/>
      <c r="P113" s="17"/>
      <c r="Q113" s="19">
        <f t="shared" si="8"/>
        <v>5</v>
      </c>
      <c r="R113" s="17"/>
      <c r="S113" s="17"/>
      <c r="T113" s="19">
        <f t="shared" si="9"/>
        <v>14</v>
      </c>
      <c r="U113" s="249"/>
      <c r="V113" s="20" t="s">
        <v>100</v>
      </c>
      <c r="W113" s="19">
        <f t="shared" si="10"/>
        <v>22</v>
      </c>
      <c r="X113" s="143"/>
      <c r="Y113" s="142" t="s">
        <v>419</v>
      </c>
      <c r="Z113" s="137">
        <f t="shared" si="11"/>
        <v>31</v>
      </c>
      <c r="AA113" s="256"/>
      <c r="AB113" s="231"/>
      <c r="AC113" s="19">
        <f t="shared" si="12"/>
        <v>41</v>
      </c>
      <c r="AD113" s="128"/>
      <c r="AE113" s="18"/>
      <c r="AF113" s="19">
        <f t="shared" si="13"/>
        <v>41</v>
      </c>
      <c r="AG113" s="128"/>
      <c r="AH113" s="18"/>
      <c r="AI113" s="19"/>
      <c r="AJ113" s="128"/>
      <c r="AK113" s="18"/>
      <c r="AL113" s="18"/>
      <c r="AM113" s="18"/>
      <c r="AN113" s="18"/>
      <c r="AO113" s="19"/>
      <c r="AP113" s="128"/>
      <c r="AQ113" s="18"/>
      <c r="AR113" s="19"/>
      <c r="AS113" s="128"/>
      <c r="AT113" s="18"/>
      <c r="AU113" s="19"/>
      <c r="AV113" s="128"/>
      <c r="AW113" s="18"/>
      <c r="AX113" s="19"/>
      <c r="AY113" s="128"/>
      <c r="AZ113" s="18"/>
      <c r="BA113" s="19"/>
      <c r="BB113" s="128"/>
      <c r="BC113" s="18"/>
      <c r="BD113" s="19"/>
      <c r="BE113" s="128"/>
      <c r="BF113" s="18"/>
      <c r="BG113" s="19"/>
      <c r="BH113" s="128"/>
      <c r="BI113" s="18"/>
      <c r="BJ113" s="19"/>
      <c r="BK113" s="128"/>
      <c r="BL113" s="18"/>
      <c r="BM113" s="19"/>
      <c r="BN113" s="128"/>
      <c r="BO113" s="18"/>
      <c r="BP113" s="19"/>
      <c r="BQ113" s="128"/>
      <c r="BR113" s="18"/>
      <c r="BS113" s="19"/>
      <c r="BT113" s="128"/>
      <c r="BU113" s="18"/>
      <c r="BV113" s="19"/>
      <c r="BW113" s="128"/>
      <c r="BX113" s="18"/>
      <c r="BY113" s="19"/>
      <c r="BZ113" s="128"/>
      <c r="CA113" s="18"/>
      <c r="CB113" s="19"/>
      <c r="CC113" s="128"/>
      <c r="CD113" s="18"/>
      <c r="CE113" s="19"/>
      <c r="CF113" s="128"/>
      <c r="CG113" s="18"/>
    </row>
    <row r="114" spans="2:85" ht="60.75" hidden="1" customHeight="1">
      <c r="B114" s="38">
        <f t="shared" si="6"/>
        <v>23</v>
      </c>
      <c r="C114" s="37">
        <f t="shared" si="7"/>
        <v>43654</v>
      </c>
      <c r="D114" s="37"/>
      <c r="E114" s="19"/>
      <c r="F114" s="17"/>
      <c r="G114" s="17"/>
      <c r="H114" s="19"/>
      <c r="I114" s="17"/>
      <c r="J114" s="17"/>
      <c r="K114" s="19"/>
      <c r="L114" s="17"/>
      <c r="M114" s="17"/>
      <c r="N114" s="19"/>
      <c r="O114" s="17"/>
      <c r="P114" s="17"/>
      <c r="Q114" s="19">
        <f t="shared" si="8"/>
        <v>4</v>
      </c>
      <c r="R114" s="17"/>
      <c r="S114" s="17"/>
      <c r="T114" s="19">
        <f t="shared" si="9"/>
        <v>13</v>
      </c>
      <c r="U114" s="136"/>
      <c r="V114" s="43" t="s">
        <v>364</v>
      </c>
      <c r="W114" s="19">
        <f t="shared" si="10"/>
        <v>21</v>
      </c>
      <c r="X114" s="28" t="s">
        <v>403</v>
      </c>
      <c r="Y114" s="20" t="s">
        <v>57</v>
      </c>
      <c r="Z114" s="134">
        <f t="shared" si="11"/>
        <v>30</v>
      </c>
      <c r="AA114" s="256" t="s">
        <v>413</v>
      </c>
      <c r="AB114" s="146" t="s">
        <v>401</v>
      </c>
      <c r="AC114" s="19">
        <f t="shared" si="12"/>
        <v>40</v>
      </c>
      <c r="AD114" s="32"/>
      <c r="AE114" s="20"/>
      <c r="AF114" s="19">
        <f t="shared" si="13"/>
        <v>40</v>
      </c>
      <c r="AG114" s="32"/>
      <c r="AH114" s="20"/>
      <c r="AI114" s="19"/>
      <c r="AJ114" s="32"/>
      <c r="AK114" s="20"/>
      <c r="AL114" s="20"/>
      <c r="AM114" s="20"/>
      <c r="AN114" s="20"/>
      <c r="AO114" s="19"/>
      <c r="AP114" s="32"/>
      <c r="AQ114" s="20"/>
      <c r="AR114" s="19"/>
      <c r="AS114" s="32"/>
      <c r="AT114" s="20"/>
      <c r="AU114" s="19"/>
      <c r="AV114" s="32"/>
      <c r="AW114" s="20"/>
      <c r="AX114" s="19"/>
      <c r="AY114" s="32"/>
      <c r="AZ114" s="20"/>
      <c r="BA114" s="19"/>
      <c r="BB114" s="32"/>
      <c r="BC114" s="20"/>
      <c r="BD114" s="19"/>
      <c r="BE114" s="32"/>
      <c r="BF114" s="20"/>
      <c r="BG114" s="19"/>
      <c r="BH114" s="32"/>
      <c r="BI114" s="20"/>
      <c r="BJ114" s="19"/>
      <c r="BK114" s="32"/>
      <c r="BL114" s="20"/>
      <c r="BM114" s="19"/>
      <c r="BN114" s="32"/>
      <c r="BO114" s="20"/>
      <c r="BP114" s="19"/>
      <c r="BQ114" s="32"/>
      <c r="BR114" s="20"/>
      <c r="BS114" s="19"/>
      <c r="BT114" s="32"/>
      <c r="BU114" s="20"/>
      <c r="BV114" s="19"/>
      <c r="BW114" s="32"/>
      <c r="BX114" s="20"/>
      <c r="BY114" s="19"/>
      <c r="BZ114" s="32"/>
      <c r="CA114" s="20"/>
      <c r="CB114" s="19"/>
      <c r="CC114" s="32"/>
      <c r="CD114" s="20"/>
      <c r="CE114" s="19"/>
      <c r="CF114" s="32"/>
      <c r="CG114" s="20"/>
    </row>
    <row r="115" spans="2:85" ht="202.5" hidden="1" customHeight="1">
      <c r="B115" s="38">
        <f t="shared" si="6"/>
        <v>24</v>
      </c>
      <c r="C115" s="37">
        <f t="shared" si="7"/>
        <v>43661</v>
      </c>
      <c r="D115" s="127" t="s">
        <v>377</v>
      </c>
      <c r="E115" s="19"/>
      <c r="F115" s="17"/>
      <c r="G115" s="17"/>
      <c r="H115" s="19"/>
      <c r="I115" s="17"/>
      <c r="J115" s="17"/>
      <c r="K115" s="19"/>
      <c r="L115" s="17"/>
      <c r="M115" s="17"/>
      <c r="N115" s="19"/>
      <c r="O115" s="17"/>
      <c r="P115" s="17"/>
      <c r="Q115" s="19">
        <f t="shared" si="8"/>
        <v>3</v>
      </c>
      <c r="R115" s="17"/>
      <c r="S115" s="17"/>
      <c r="T115" s="19">
        <f t="shared" si="9"/>
        <v>12</v>
      </c>
      <c r="U115" s="136"/>
      <c r="V115" s="40"/>
      <c r="W115" s="130">
        <f t="shared" si="10"/>
        <v>20</v>
      </c>
      <c r="X115" s="50"/>
      <c r="Y115" s="26"/>
      <c r="Z115" s="19">
        <f t="shared" si="11"/>
        <v>29</v>
      </c>
      <c r="AA115" s="50" t="s">
        <v>429</v>
      </c>
      <c r="AB115" s="131"/>
      <c r="AC115" s="19">
        <f t="shared" si="12"/>
        <v>39</v>
      </c>
      <c r="AD115" s="30"/>
      <c r="AE115" s="32"/>
      <c r="AF115" s="19">
        <f t="shared" si="13"/>
        <v>39</v>
      </c>
      <c r="AG115" s="104" t="s">
        <v>177</v>
      </c>
      <c r="AH115" s="32"/>
      <c r="AI115" s="19"/>
      <c r="AJ115" s="32"/>
      <c r="AK115" s="32"/>
      <c r="AL115" s="32"/>
      <c r="AM115" s="32"/>
      <c r="AN115" s="32"/>
      <c r="AO115" s="19"/>
      <c r="AP115" s="32"/>
      <c r="AQ115" s="32"/>
      <c r="AR115" s="19"/>
      <c r="AS115" s="32"/>
      <c r="AT115" s="32"/>
      <c r="AU115" s="19"/>
      <c r="AV115" s="32"/>
      <c r="AW115" s="32"/>
      <c r="AX115" s="19"/>
      <c r="AY115" s="32"/>
      <c r="AZ115" s="32"/>
      <c r="BA115" s="19"/>
      <c r="BB115" s="32"/>
      <c r="BC115" s="32"/>
      <c r="BD115" s="19"/>
      <c r="BE115" s="32"/>
      <c r="BF115" s="32"/>
      <c r="BG115" s="19"/>
      <c r="BH115" s="32"/>
      <c r="BI115" s="32"/>
      <c r="BJ115" s="19"/>
      <c r="BK115" s="32"/>
      <c r="BL115" s="32"/>
      <c r="BM115" s="19"/>
      <c r="BN115" s="32"/>
      <c r="BO115" s="32"/>
      <c r="BP115" s="19"/>
      <c r="BQ115" s="32"/>
      <c r="BR115" s="32"/>
      <c r="BS115" s="19"/>
      <c r="BT115" s="32"/>
      <c r="BU115" s="32"/>
      <c r="BV115" s="19"/>
      <c r="BW115" s="32"/>
      <c r="BX115" s="32"/>
      <c r="BY115" s="19"/>
      <c r="BZ115" s="32"/>
      <c r="CA115" s="32"/>
      <c r="CB115" s="19"/>
      <c r="CC115" s="32"/>
      <c r="CD115" s="32"/>
      <c r="CE115" s="19"/>
      <c r="CF115" s="32"/>
      <c r="CG115" s="32"/>
    </row>
    <row r="116" spans="2:85" ht="101.25" hidden="1" customHeight="1">
      <c r="B116" s="38">
        <f t="shared" si="6"/>
        <v>25</v>
      </c>
      <c r="C116" s="37">
        <f t="shared" si="7"/>
        <v>43668</v>
      </c>
      <c r="D116" s="37"/>
      <c r="E116" s="19"/>
      <c r="F116" s="17"/>
      <c r="G116" s="17"/>
      <c r="H116" s="19"/>
      <c r="I116" s="17"/>
      <c r="J116" s="17"/>
      <c r="K116" s="19"/>
      <c r="L116" s="17"/>
      <c r="M116" s="17"/>
      <c r="N116" s="19"/>
      <c r="O116" s="17"/>
      <c r="P116" s="17"/>
      <c r="Q116" s="19">
        <f t="shared" si="8"/>
        <v>2</v>
      </c>
      <c r="R116" s="17"/>
      <c r="S116" s="17"/>
      <c r="T116" s="19">
        <f t="shared" si="9"/>
        <v>11</v>
      </c>
      <c r="U116" s="24" t="s">
        <v>362</v>
      </c>
      <c r="V116" s="228" t="s">
        <v>161</v>
      </c>
      <c r="W116" s="134">
        <f t="shared" si="10"/>
        <v>19</v>
      </c>
      <c r="X116" s="153"/>
      <c r="Y116" s="133" t="s">
        <v>268</v>
      </c>
      <c r="Z116" s="137">
        <f t="shared" si="11"/>
        <v>28</v>
      </c>
      <c r="AA116" s="143" t="s">
        <v>428</v>
      </c>
      <c r="AB116" s="131" t="s">
        <v>226</v>
      </c>
      <c r="AC116" s="19">
        <f t="shared" si="12"/>
        <v>38</v>
      </c>
      <c r="AD116" s="32"/>
      <c r="AE116" s="20"/>
      <c r="AF116" s="19">
        <f t="shared" si="13"/>
        <v>38</v>
      </c>
      <c r="AG116" s="32"/>
      <c r="AH116" s="20"/>
      <c r="AI116" s="19">
        <f t="shared" ref="AI116:AI161" si="14">AI117+1</f>
        <v>46</v>
      </c>
      <c r="AJ116" s="103" t="s">
        <v>334</v>
      </c>
      <c r="AK116" s="18"/>
      <c r="AL116" s="18"/>
      <c r="AM116" s="18"/>
      <c r="AN116" s="18"/>
      <c r="AO116" s="19"/>
      <c r="AP116" s="35"/>
      <c r="AQ116" s="18"/>
      <c r="AR116" s="19"/>
      <c r="AS116" s="32"/>
      <c r="AT116" s="18"/>
      <c r="AU116" s="19"/>
      <c r="AV116" s="32"/>
      <c r="AW116" s="18"/>
      <c r="AX116" s="19"/>
      <c r="AY116" s="32"/>
      <c r="AZ116" s="18"/>
      <c r="BA116" s="19"/>
      <c r="BB116" s="32"/>
      <c r="BC116" s="18"/>
      <c r="BD116" s="19"/>
      <c r="BE116" s="32"/>
      <c r="BF116" s="18"/>
      <c r="BG116" s="19"/>
      <c r="BH116" s="32"/>
      <c r="BI116" s="18"/>
      <c r="BJ116" s="19"/>
      <c r="BK116" s="32"/>
      <c r="BL116" s="18"/>
      <c r="BM116" s="19"/>
      <c r="BN116" s="32"/>
      <c r="BO116" s="18"/>
      <c r="BP116" s="19"/>
      <c r="BQ116" s="32"/>
      <c r="BR116" s="18"/>
      <c r="BS116" s="19"/>
      <c r="BT116" s="32"/>
      <c r="BU116" s="18"/>
      <c r="BV116" s="19"/>
      <c r="BW116" s="32"/>
      <c r="BX116" s="18"/>
      <c r="BY116" s="19"/>
      <c r="BZ116" s="32"/>
      <c r="CA116" s="18"/>
      <c r="CB116" s="19"/>
      <c r="CC116" s="32"/>
      <c r="CD116" s="18"/>
      <c r="CE116" s="19"/>
      <c r="CF116" s="32"/>
      <c r="CG116" s="18"/>
    </row>
    <row r="117" spans="2:85" ht="162" hidden="1" customHeight="1">
      <c r="B117" s="38">
        <f t="shared" si="6"/>
        <v>26</v>
      </c>
      <c r="C117" s="37">
        <f t="shared" si="7"/>
        <v>43675</v>
      </c>
      <c r="D117" s="37"/>
      <c r="E117" s="19"/>
      <c r="F117" s="17"/>
      <c r="G117" s="17"/>
      <c r="H117" s="19"/>
      <c r="I117" s="17"/>
      <c r="J117" s="17"/>
      <c r="K117" s="19"/>
      <c r="L117" s="17"/>
      <c r="M117" s="17"/>
      <c r="N117" s="19"/>
      <c r="O117" s="17"/>
      <c r="P117" s="17"/>
      <c r="Q117" s="19">
        <f t="shared" si="8"/>
        <v>1</v>
      </c>
      <c r="R117" s="9" t="s">
        <v>105</v>
      </c>
      <c r="S117" s="17"/>
      <c r="T117" s="130">
        <f t="shared" si="9"/>
        <v>10</v>
      </c>
      <c r="U117" s="28" t="s">
        <v>296</v>
      </c>
      <c r="V117" s="18" t="s">
        <v>71</v>
      </c>
      <c r="W117" s="19">
        <f t="shared" si="10"/>
        <v>18</v>
      </c>
      <c r="X117" s="24" t="s">
        <v>232</v>
      </c>
      <c r="Y117" s="26" t="s">
        <v>96</v>
      </c>
      <c r="Z117" s="227">
        <f t="shared" si="11"/>
        <v>27</v>
      </c>
      <c r="AA117" s="272" t="s">
        <v>448</v>
      </c>
      <c r="AB117" s="20" t="s">
        <v>424</v>
      </c>
      <c r="AC117" s="19">
        <f t="shared" si="12"/>
        <v>37</v>
      </c>
      <c r="AD117" s="23" t="s">
        <v>402</v>
      </c>
      <c r="AE117" s="18"/>
      <c r="AF117" s="19">
        <f t="shared" si="13"/>
        <v>37</v>
      </c>
      <c r="AG117" s="147" t="s">
        <v>592</v>
      </c>
      <c r="AH117" s="18"/>
      <c r="AI117" s="19">
        <f t="shared" si="14"/>
        <v>45</v>
      </c>
      <c r="AJ117" s="32"/>
      <c r="AK117" s="20"/>
      <c r="AL117" s="20"/>
      <c r="AM117" s="20"/>
      <c r="AN117" s="20"/>
      <c r="AO117" s="19"/>
      <c r="AP117" s="32"/>
      <c r="AQ117" s="20"/>
      <c r="AR117" s="19"/>
      <c r="AS117" s="32"/>
      <c r="AT117" s="20"/>
      <c r="AU117" s="19"/>
      <c r="AV117" s="32"/>
      <c r="AW117" s="20"/>
      <c r="AX117" s="19"/>
      <c r="AY117" s="32"/>
      <c r="AZ117" s="20"/>
      <c r="BA117" s="19"/>
      <c r="BB117" s="32"/>
      <c r="BC117" s="20"/>
      <c r="BD117" s="19"/>
      <c r="BE117" s="32"/>
      <c r="BF117" s="20"/>
      <c r="BG117" s="19"/>
      <c r="BH117" s="32"/>
      <c r="BI117" s="20"/>
      <c r="BJ117" s="19"/>
      <c r="BK117" s="32"/>
      <c r="BL117" s="20"/>
      <c r="BM117" s="19"/>
      <c r="BN117" s="32"/>
      <c r="BO117" s="20"/>
      <c r="BP117" s="19"/>
      <c r="BQ117" s="32"/>
      <c r="BR117" s="20"/>
      <c r="BS117" s="19"/>
      <c r="BT117" s="32"/>
      <c r="BU117" s="20"/>
      <c r="BV117" s="19"/>
      <c r="BW117" s="32"/>
      <c r="BX117" s="20"/>
      <c r="BY117" s="19"/>
      <c r="BZ117" s="32"/>
      <c r="CA117" s="20"/>
      <c r="CB117" s="19"/>
      <c r="CC117" s="32"/>
      <c r="CD117" s="20"/>
      <c r="CE117" s="19"/>
      <c r="CF117" s="32"/>
      <c r="CG117" s="20"/>
    </row>
    <row r="118" spans="2:85" ht="141.75" hidden="1" customHeight="1">
      <c r="B118" s="38">
        <f t="shared" si="6"/>
        <v>27</v>
      </c>
      <c r="C118" s="37">
        <f t="shared" si="7"/>
        <v>43682</v>
      </c>
      <c r="D118" s="37"/>
      <c r="E118" s="19"/>
      <c r="F118" s="17"/>
      <c r="G118" s="17"/>
      <c r="H118" s="19"/>
      <c r="I118" s="17"/>
      <c r="J118" s="17"/>
      <c r="K118" s="19"/>
      <c r="L118" s="17"/>
      <c r="M118" s="17"/>
      <c r="N118" s="19"/>
      <c r="O118" s="17"/>
      <c r="P118" s="17"/>
      <c r="Q118" s="19">
        <v>0</v>
      </c>
      <c r="R118" s="33" t="s">
        <v>106</v>
      </c>
      <c r="S118" s="17"/>
      <c r="T118" s="19">
        <f t="shared" si="9"/>
        <v>9</v>
      </c>
      <c r="U118" s="234" t="s">
        <v>361</v>
      </c>
      <c r="V118" s="42" t="s">
        <v>93</v>
      </c>
      <c r="W118" s="209">
        <f t="shared" si="10"/>
        <v>17</v>
      </c>
      <c r="X118" s="197" t="s">
        <v>231</v>
      </c>
      <c r="Y118" s="154" t="s">
        <v>165</v>
      </c>
      <c r="Z118" s="160">
        <f t="shared" si="11"/>
        <v>26</v>
      </c>
      <c r="AA118" s="28" t="s">
        <v>458</v>
      </c>
      <c r="AB118" s="43" t="s">
        <v>460</v>
      </c>
      <c r="AC118" s="19">
        <f t="shared" si="12"/>
        <v>36</v>
      </c>
      <c r="AD118" s="23" t="s">
        <v>473</v>
      </c>
      <c r="AE118" s="57" t="s">
        <v>382</v>
      </c>
      <c r="AF118" s="19">
        <f t="shared" si="13"/>
        <v>36</v>
      </c>
      <c r="AG118" s="23" t="s">
        <v>422</v>
      </c>
      <c r="AH118" s="57" t="s">
        <v>382</v>
      </c>
      <c r="AI118" s="19">
        <f t="shared" si="14"/>
        <v>44</v>
      </c>
      <c r="AJ118" s="32"/>
      <c r="AK118" s="20"/>
      <c r="AL118" s="20"/>
      <c r="AM118" s="20"/>
      <c r="AN118" s="20"/>
      <c r="AO118" s="19"/>
      <c r="AP118" s="32"/>
      <c r="AQ118" s="20"/>
      <c r="AR118" s="19"/>
      <c r="AS118" s="32"/>
      <c r="AT118" s="20"/>
      <c r="AU118" s="19"/>
      <c r="AV118" s="32"/>
      <c r="AW118" s="20"/>
      <c r="AX118" s="19"/>
      <c r="AY118" s="32"/>
      <c r="AZ118" s="20"/>
      <c r="BA118" s="19"/>
      <c r="BB118" s="32"/>
      <c r="BC118" s="20"/>
      <c r="BD118" s="19"/>
      <c r="BE118" s="32"/>
      <c r="BF118" s="20"/>
      <c r="BG118" s="19"/>
      <c r="BH118" s="32"/>
      <c r="BI118" s="20"/>
      <c r="BJ118" s="19"/>
      <c r="BK118" s="32"/>
      <c r="BL118" s="20"/>
      <c r="BM118" s="19"/>
      <c r="BN118" s="32"/>
      <c r="BO118" s="20"/>
      <c r="BP118" s="19"/>
      <c r="BQ118" s="32"/>
      <c r="BR118" s="20"/>
      <c r="BS118" s="19"/>
      <c r="BT118" s="32"/>
      <c r="BU118" s="20"/>
      <c r="BV118" s="19"/>
      <c r="BW118" s="32"/>
      <c r="BX118" s="20"/>
      <c r="BY118" s="19"/>
      <c r="BZ118" s="32"/>
      <c r="CA118" s="20"/>
      <c r="CB118" s="19"/>
      <c r="CC118" s="32"/>
      <c r="CD118" s="20"/>
      <c r="CE118" s="19"/>
      <c r="CF118" s="32"/>
      <c r="CG118" s="20"/>
    </row>
    <row r="119" spans="2:85" ht="81" hidden="1" customHeight="1">
      <c r="B119" s="38">
        <f t="shared" si="6"/>
        <v>28</v>
      </c>
      <c r="C119" s="16">
        <f t="shared" si="7"/>
        <v>43689</v>
      </c>
      <c r="D119" s="16"/>
      <c r="E119" s="19"/>
      <c r="F119" s="17"/>
      <c r="G119" s="17"/>
      <c r="H119" s="19"/>
      <c r="I119" s="17"/>
      <c r="J119" s="17"/>
      <c r="K119" s="19"/>
      <c r="L119" s="17"/>
      <c r="M119" s="17"/>
      <c r="N119" s="19"/>
      <c r="O119" s="17"/>
      <c r="P119" s="17"/>
      <c r="Q119" s="19"/>
      <c r="R119" s="17"/>
      <c r="S119" s="17"/>
      <c r="T119" s="19">
        <f t="shared" si="9"/>
        <v>8</v>
      </c>
      <c r="U119" s="28"/>
      <c r="V119" s="17"/>
      <c r="W119" s="19">
        <f t="shared" si="10"/>
        <v>16</v>
      </c>
      <c r="X119" s="24" t="s">
        <v>350</v>
      </c>
      <c r="Y119" s="58" t="s">
        <v>77</v>
      </c>
      <c r="Z119" s="230">
        <f t="shared" si="11"/>
        <v>25</v>
      </c>
      <c r="AA119" s="32"/>
      <c r="AB119" s="26" t="s">
        <v>459</v>
      </c>
      <c r="AC119" s="19">
        <f t="shared" si="12"/>
        <v>35</v>
      </c>
      <c r="AD119" s="232" t="s">
        <v>465</v>
      </c>
      <c r="AE119" s="20" t="s">
        <v>467</v>
      </c>
      <c r="AF119" s="19">
        <f t="shared" si="13"/>
        <v>35</v>
      </c>
      <c r="AG119" s="23" t="s">
        <v>446</v>
      </c>
      <c r="AH119" s="20" t="s">
        <v>396</v>
      </c>
      <c r="AI119" s="19">
        <f t="shared" si="14"/>
        <v>43</v>
      </c>
      <c r="AJ119" s="103" t="s">
        <v>176</v>
      </c>
      <c r="AK119" s="20"/>
      <c r="AL119" s="20"/>
      <c r="AM119" s="20"/>
      <c r="AN119" s="20"/>
      <c r="AO119" s="19"/>
      <c r="AP119" s="35"/>
      <c r="AQ119" s="20"/>
      <c r="AR119" s="19"/>
      <c r="AS119" s="32"/>
      <c r="AT119" s="20"/>
      <c r="AU119" s="19"/>
      <c r="AV119" s="32"/>
      <c r="AW119" s="20"/>
      <c r="AX119" s="19"/>
      <c r="AY119" s="32"/>
      <c r="AZ119" s="20"/>
      <c r="BA119" s="19"/>
      <c r="BB119" s="32"/>
      <c r="BC119" s="20"/>
      <c r="BD119" s="19"/>
      <c r="BE119" s="32"/>
      <c r="BF119" s="20"/>
      <c r="BG119" s="19"/>
      <c r="BH119" s="32"/>
      <c r="BI119" s="20"/>
      <c r="BJ119" s="19"/>
      <c r="BK119" s="32"/>
      <c r="BL119" s="20"/>
      <c r="BM119" s="19"/>
      <c r="BN119" s="32"/>
      <c r="BO119" s="20"/>
      <c r="BP119" s="19"/>
      <c r="BQ119" s="32"/>
      <c r="BR119" s="20"/>
      <c r="BS119" s="19"/>
      <c r="BT119" s="32"/>
      <c r="BU119" s="20"/>
      <c r="BV119" s="19"/>
      <c r="BW119" s="32"/>
      <c r="BX119" s="20"/>
      <c r="BY119" s="19"/>
      <c r="BZ119" s="32"/>
      <c r="CA119" s="20"/>
      <c r="CB119" s="19"/>
      <c r="CC119" s="32"/>
      <c r="CD119" s="20"/>
      <c r="CE119" s="19"/>
      <c r="CF119" s="32"/>
      <c r="CG119" s="20"/>
    </row>
    <row r="120" spans="2:85" ht="101.25" hidden="1" customHeight="1">
      <c r="B120" s="38">
        <f t="shared" si="6"/>
        <v>29</v>
      </c>
      <c r="C120" s="16">
        <f t="shared" si="7"/>
        <v>43696</v>
      </c>
      <c r="D120" s="226" t="s">
        <v>297</v>
      </c>
      <c r="E120" s="19"/>
      <c r="F120" s="17"/>
      <c r="G120" s="17"/>
      <c r="H120" s="19"/>
      <c r="I120" s="17"/>
      <c r="J120" s="17"/>
      <c r="K120" s="19"/>
      <c r="L120" s="17"/>
      <c r="M120" s="17"/>
      <c r="N120" s="19"/>
      <c r="O120" s="17"/>
      <c r="P120" s="17"/>
      <c r="Q120" s="19"/>
      <c r="R120" s="17"/>
      <c r="S120" s="17"/>
      <c r="T120" s="19">
        <f t="shared" si="9"/>
        <v>7</v>
      </c>
      <c r="U120" s="17"/>
      <c r="V120" s="17"/>
      <c r="W120" s="130">
        <f t="shared" si="10"/>
        <v>15</v>
      </c>
      <c r="X120" s="173" t="s">
        <v>92</v>
      </c>
      <c r="Y120" s="174" t="s">
        <v>99</v>
      </c>
      <c r="Z120" s="160">
        <f t="shared" si="11"/>
        <v>24</v>
      </c>
      <c r="AA120" s="28" t="s">
        <v>405</v>
      </c>
      <c r="AB120" s="26" t="s">
        <v>461</v>
      </c>
      <c r="AC120" s="19">
        <f t="shared" si="12"/>
        <v>34</v>
      </c>
      <c r="AD120" s="23" t="s">
        <v>466</v>
      </c>
      <c r="AE120" s="20"/>
      <c r="AF120" s="19">
        <f t="shared" si="13"/>
        <v>34</v>
      </c>
      <c r="AG120" s="23" t="s">
        <v>591</v>
      </c>
      <c r="AH120" s="20" t="s">
        <v>387</v>
      </c>
      <c r="AI120" s="19">
        <f t="shared" si="14"/>
        <v>42</v>
      </c>
      <c r="AJ120" s="32"/>
      <c r="AK120" s="31"/>
      <c r="AL120" s="20"/>
      <c r="AM120" s="20"/>
      <c r="AN120" s="20"/>
      <c r="AO120" s="19"/>
      <c r="AP120" s="32"/>
      <c r="AQ120" s="31"/>
      <c r="AR120" s="19"/>
      <c r="AS120" s="32"/>
      <c r="AT120" s="20"/>
      <c r="AU120" s="19"/>
      <c r="AV120" s="32"/>
      <c r="AW120" s="20"/>
      <c r="AX120" s="19"/>
      <c r="AY120" s="32"/>
      <c r="AZ120" s="20"/>
      <c r="BA120" s="19"/>
      <c r="BB120" s="32"/>
      <c r="BC120" s="20"/>
      <c r="BD120" s="19"/>
      <c r="BE120" s="32"/>
      <c r="BF120" s="20"/>
      <c r="BG120" s="19"/>
      <c r="BH120" s="32"/>
      <c r="BI120" s="20"/>
      <c r="BJ120" s="19"/>
      <c r="BK120" s="32"/>
      <c r="BL120" s="20"/>
      <c r="BM120" s="19"/>
      <c r="BN120" s="32"/>
      <c r="BO120" s="20"/>
      <c r="BP120" s="19"/>
      <c r="BQ120" s="32"/>
      <c r="BR120" s="20"/>
      <c r="BS120" s="19"/>
      <c r="BT120" s="32"/>
      <c r="BU120" s="20"/>
      <c r="BV120" s="19"/>
      <c r="BW120" s="32"/>
      <c r="BX120" s="20"/>
      <c r="BY120" s="19"/>
      <c r="BZ120" s="32"/>
      <c r="CA120" s="20"/>
      <c r="CB120" s="19"/>
      <c r="CC120" s="32"/>
      <c r="CD120" s="20"/>
      <c r="CE120" s="19"/>
      <c r="CF120" s="32"/>
      <c r="CG120" s="20"/>
    </row>
    <row r="121" spans="2:85" ht="101.25" hidden="1" customHeight="1">
      <c r="B121" s="38">
        <f t="shared" si="6"/>
        <v>30</v>
      </c>
      <c r="C121" s="45">
        <f t="shared" si="7"/>
        <v>43703</v>
      </c>
      <c r="D121" s="45"/>
      <c r="E121" s="19"/>
      <c r="F121" s="17"/>
      <c r="G121" s="17"/>
      <c r="H121" s="19"/>
      <c r="I121" s="17"/>
      <c r="J121" s="17"/>
      <c r="K121" s="19"/>
      <c r="L121" s="17"/>
      <c r="M121" s="17"/>
      <c r="N121" s="19"/>
      <c r="O121" s="17"/>
      <c r="P121" s="17"/>
      <c r="Q121" s="19"/>
      <c r="R121" s="17"/>
      <c r="S121" s="17"/>
      <c r="T121" s="19">
        <f t="shared" si="9"/>
        <v>6</v>
      </c>
      <c r="U121" s="17"/>
      <c r="V121" s="17" t="s">
        <v>162</v>
      </c>
      <c r="W121" s="19">
        <f t="shared" si="10"/>
        <v>14</v>
      </c>
      <c r="X121" s="136"/>
      <c r="Y121" s="142" t="s">
        <v>100</v>
      </c>
      <c r="Z121" s="137">
        <f t="shared" si="11"/>
        <v>23</v>
      </c>
      <c r="AA121" s="24"/>
      <c r="AB121" s="26" t="s">
        <v>449</v>
      </c>
      <c r="AC121" s="19">
        <f t="shared" si="12"/>
        <v>33</v>
      </c>
      <c r="AD121" s="273" t="s">
        <v>468</v>
      </c>
      <c r="AE121" s="32"/>
      <c r="AF121" s="19">
        <f t="shared" si="13"/>
        <v>33</v>
      </c>
      <c r="AG121" s="23" t="s">
        <v>447</v>
      </c>
      <c r="AH121" s="32"/>
      <c r="AI121" s="19">
        <f t="shared" si="14"/>
        <v>41</v>
      </c>
      <c r="AJ121" s="250"/>
      <c r="AK121" s="18"/>
      <c r="AL121" s="32"/>
      <c r="AM121" s="32"/>
      <c r="AN121" s="32"/>
      <c r="AO121" s="145">
        <f t="shared" ref="AO121:AO124" si="15">AO122+1</f>
        <v>41</v>
      </c>
      <c r="AP121" s="250"/>
      <c r="AQ121" s="18"/>
      <c r="AR121" s="19"/>
      <c r="AS121" s="32"/>
      <c r="AT121" s="32"/>
      <c r="AU121" s="19"/>
      <c r="AV121" s="32"/>
      <c r="AW121" s="32"/>
      <c r="AX121" s="19"/>
      <c r="AY121" s="32"/>
      <c r="AZ121" s="32"/>
      <c r="BA121" s="19"/>
      <c r="BB121" s="32"/>
      <c r="BC121" s="32"/>
      <c r="BD121" s="19"/>
      <c r="BE121" s="32"/>
      <c r="BF121" s="32"/>
      <c r="BG121" s="19"/>
      <c r="BH121" s="32"/>
      <c r="BI121" s="32"/>
      <c r="BJ121" s="19"/>
      <c r="BK121" s="32"/>
      <c r="BL121" s="32"/>
      <c r="BM121" s="19"/>
      <c r="BN121" s="32"/>
      <c r="BO121" s="32"/>
      <c r="BP121" s="19"/>
      <c r="BQ121" s="32"/>
      <c r="BR121" s="32"/>
      <c r="BS121" s="19"/>
      <c r="BT121" s="32"/>
      <c r="BU121" s="32"/>
      <c r="BV121" s="19"/>
      <c r="BW121" s="32"/>
      <c r="BX121" s="32"/>
      <c r="BY121" s="19"/>
      <c r="BZ121" s="32"/>
      <c r="CA121" s="32"/>
      <c r="CB121" s="19"/>
      <c r="CC121" s="32"/>
      <c r="CD121" s="32"/>
      <c r="CE121" s="19"/>
      <c r="CF121" s="32"/>
      <c r="CG121" s="32"/>
    </row>
    <row r="122" spans="2:85" ht="81" hidden="1" customHeight="1">
      <c r="B122" s="38">
        <f t="shared" si="6"/>
        <v>31</v>
      </c>
      <c r="C122" s="45">
        <f t="shared" si="7"/>
        <v>43710</v>
      </c>
      <c r="D122" s="225" t="s">
        <v>559</v>
      </c>
      <c r="E122" s="19"/>
      <c r="F122" s="17"/>
      <c r="G122" s="17"/>
      <c r="H122" s="19"/>
      <c r="I122" s="17"/>
      <c r="J122" s="17"/>
      <c r="K122" s="19"/>
      <c r="L122" s="17"/>
      <c r="M122" s="17"/>
      <c r="N122" s="19"/>
      <c r="O122" s="17"/>
      <c r="P122" s="17"/>
      <c r="Q122" s="19"/>
      <c r="R122" s="17"/>
      <c r="S122" s="17"/>
      <c r="T122" s="19">
        <f t="shared" si="9"/>
        <v>5</v>
      </c>
      <c r="U122" s="17"/>
      <c r="V122" s="17"/>
      <c r="W122" s="19">
        <f t="shared" si="10"/>
        <v>13</v>
      </c>
      <c r="X122" s="24"/>
      <c r="Y122" s="43" t="s">
        <v>364</v>
      </c>
      <c r="Z122" s="19">
        <f t="shared" si="11"/>
        <v>22</v>
      </c>
      <c r="AA122" s="24" t="s">
        <v>231</v>
      </c>
      <c r="AB122" s="58"/>
      <c r="AC122" s="19">
        <f t="shared" si="12"/>
        <v>32</v>
      </c>
      <c r="AD122" s="279" t="s">
        <v>457</v>
      </c>
      <c r="AE122" s="57" t="s">
        <v>538</v>
      </c>
      <c r="AF122" s="19">
        <f t="shared" si="13"/>
        <v>32</v>
      </c>
      <c r="AG122" s="22"/>
      <c r="AH122" s="18" t="s">
        <v>544</v>
      </c>
      <c r="AI122" s="19">
        <f t="shared" si="14"/>
        <v>40</v>
      </c>
      <c r="AJ122" s="23" t="s">
        <v>402</v>
      </c>
      <c r="AK122" s="57" t="s">
        <v>433</v>
      </c>
      <c r="AL122" s="31"/>
      <c r="AM122" s="31"/>
      <c r="AN122" s="31"/>
      <c r="AO122" s="145">
        <f t="shared" si="15"/>
        <v>40</v>
      </c>
      <c r="AP122" s="25"/>
      <c r="AQ122" s="57"/>
      <c r="AR122" s="19"/>
      <c r="AS122" s="128"/>
      <c r="AT122" s="18"/>
      <c r="AU122" s="19"/>
      <c r="AV122" s="128"/>
      <c r="AW122" s="18"/>
      <c r="AX122" s="19"/>
      <c r="AY122" s="128"/>
      <c r="AZ122" s="18"/>
      <c r="BA122" s="19"/>
      <c r="BB122" s="128"/>
      <c r="BC122" s="18"/>
      <c r="BD122" s="19"/>
      <c r="BE122" s="128"/>
      <c r="BF122" s="18"/>
      <c r="BG122" s="19"/>
      <c r="BH122" s="128"/>
      <c r="BI122" s="18"/>
      <c r="BJ122" s="19"/>
      <c r="BK122" s="128"/>
      <c r="BL122" s="18"/>
      <c r="BM122" s="19"/>
      <c r="BN122" s="128"/>
      <c r="BO122" s="18"/>
      <c r="BP122" s="19"/>
      <c r="BQ122" s="128"/>
      <c r="BR122" s="18"/>
      <c r="BS122" s="19"/>
      <c r="BT122" s="128"/>
      <c r="BU122" s="18"/>
      <c r="BV122" s="19"/>
      <c r="BW122" s="128"/>
      <c r="BX122" s="18"/>
      <c r="BY122" s="19"/>
      <c r="BZ122" s="128"/>
      <c r="CA122" s="18"/>
      <c r="CB122" s="19"/>
      <c r="CC122" s="128"/>
      <c r="CD122" s="18"/>
      <c r="CE122" s="19"/>
      <c r="CF122" s="128"/>
      <c r="CG122" s="18"/>
    </row>
    <row r="123" spans="2:85" ht="81" hidden="1" customHeight="1">
      <c r="B123" s="38">
        <f t="shared" si="6"/>
        <v>32</v>
      </c>
      <c r="C123" s="16">
        <f t="shared" si="7"/>
        <v>43717</v>
      </c>
      <c r="D123" s="127" t="s">
        <v>239</v>
      </c>
      <c r="E123" s="19"/>
      <c r="F123" s="17"/>
      <c r="G123" s="17"/>
      <c r="H123" s="19"/>
      <c r="I123" s="17"/>
      <c r="J123" s="17"/>
      <c r="K123" s="19"/>
      <c r="L123" s="17"/>
      <c r="M123" s="17"/>
      <c r="N123" s="19"/>
      <c r="O123" s="17"/>
      <c r="P123" s="17"/>
      <c r="Q123" s="19"/>
      <c r="R123" s="17"/>
      <c r="S123" s="17"/>
      <c r="T123" s="19">
        <f t="shared" si="9"/>
        <v>4</v>
      </c>
      <c r="U123" s="17"/>
      <c r="V123" s="17"/>
      <c r="W123" s="19">
        <f t="shared" si="10"/>
        <v>12</v>
      </c>
      <c r="X123" s="24"/>
      <c r="Y123" s="43"/>
      <c r="Z123" s="134">
        <f t="shared" si="11"/>
        <v>21</v>
      </c>
      <c r="AA123" s="132" t="s">
        <v>545</v>
      </c>
      <c r="AB123" s="148"/>
      <c r="AC123" s="134">
        <f t="shared" si="12"/>
        <v>31</v>
      </c>
      <c r="AD123" s="280" t="s">
        <v>542</v>
      </c>
      <c r="AE123" s="57" t="s">
        <v>539</v>
      </c>
      <c r="AF123" s="134">
        <f t="shared" si="13"/>
        <v>31</v>
      </c>
      <c r="AG123" s="135" t="s">
        <v>554</v>
      </c>
      <c r="AH123" s="20" t="s">
        <v>544</v>
      </c>
      <c r="AI123" s="19">
        <f t="shared" si="14"/>
        <v>39</v>
      </c>
      <c r="AJ123" s="23"/>
      <c r="AK123" s="57" t="s">
        <v>382</v>
      </c>
      <c r="AL123" s="32"/>
      <c r="AM123" s="32"/>
      <c r="AN123" s="32"/>
      <c r="AO123" s="145">
        <f t="shared" si="15"/>
        <v>39</v>
      </c>
      <c r="AP123" s="23" t="s">
        <v>557</v>
      </c>
      <c r="AQ123" s="57" t="s">
        <v>573</v>
      </c>
      <c r="AR123" s="19"/>
      <c r="AS123" s="32"/>
      <c r="AT123" s="20"/>
      <c r="AU123" s="19"/>
      <c r="AV123" s="32"/>
      <c r="AW123" s="20"/>
      <c r="AX123" s="19"/>
      <c r="AY123" s="32"/>
      <c r="AZ123" s="20"/>
      <c r="BA123" s="19"/>
      <c r="BB123" s="32"/>
      <c r="BC123" s="20"/>
      <c r="BD123" s="19"/>
      <c r="BE123" s="32"/>
      <c r="BF123" s="20"/>
      <c r="BG123" s="19"/>
      <c r="BH123" s="32"/>
      <c r="BI123" s="20"/>
      <c r="BJ123" s="19"/>
      <c r="BK123" s="32"/>
      <c r="BL123" s="20"/>
      <c r="BM123" s="19"/>
      <c r="BN123" s="32"/>
      <c r="BO123" s="20"/>
      <c r="BP123" s="19"/>
      <c r="BQ123" s="32"/>
      <c r="BR123" s="20"/>
      <c r="BS123" s="19"/>
      <c r="BT123" s="32"/>
      <c r="BU123" s="20"/>
      <c r="BV123" s="19"/>
      <c r="BW123" s="32"/>
      <c r="BX123" s="20"/>
      <c r="BY123" s="19"/>
      <c r="BZ123" s="32"/>
      <c r="CA123" s="20"/>
      <c r="CB123" s="19"/>
      <c r="CC123" s="32"/>
      <c r="CD123" s="20"/>
      <c r="CE123" s="19"/>
      <c r="CF123" s="32"/>
      <c r="CG123" s="20"/>
    </row>
    <row r="124" spans="2:85" ht="101.25" hidden="1" customHeight="1">
      <c r="B124" s="38">
        <f t="shared" si="6"/>
        <v>33</v>
      </c>
      <c r="C124" s="16">
        <f t="shared" si="7"/>
        <v>43724</v>
      </c>
      <c r="D124" s="226" t="s">
        <v>560</v>
      </c>
      <c r="E124" s="19"/>
      <c r="F124" s="17"/>
      <c r="G124" s="17"/>
      <c r="H124" s="19"/>
      <c r="I124" s="17"/>
      <c r="J124" s="17"/>
      <c r="K124" s="19"/>
      <c r="L124" s="17"/>
      <c r="M124" s="17"/>
      <c r="N124" s="19"/>
      <c r="O124" s="17"/>
      <c r="P124" s="17"/>
      <c r="Q124" s="19"/>
      <c r="R124" s="17"/>
      <c r="S124" s="17"/>
      <c r="T124" s="19">
        <f t="shared" si="9"/>
        <v>3</v>
      </c>
      <c r="U124" s="17"/>
      <c r="V124" s="17"/>
      <c r="W124" s="19">
        <f t="shared" si="10"/>
        <v>11</v>
      </c>
      <c r="X124" s="24" t="s">
        <v>362</v>
      </c>
      <c r="Y124" s="223" t="s">
        <v>161</v>
      </c>
      <c r="Z124" s="294">
        <f t="shared" si="11"/>
        <v>20</v>
      </c>
      <c r="AA124" s="295" t="s">
        <v>563</v>
      </c>
      <c r="AB124" s="296" t="s">
        <v>445</v>
      </c>
      <c r="AC124" s="19">
        <f t="shared" si="12"/>
        <v>30</v>
      </c>
      <c r="AD124" s="22" t="s">
        <v>537</v>
      </c>
      <c r="AE124" s="57" t="s">
        <v>540</v>
      </c>
      <c r="AF124" s="145">
        <f t="shared" si="13"/>
        <v>30</v>
      </c>
      <c r="AG124" s="22" t="s">
        <v>555</v>
      </c>
      <c r="AH124" s="20"/>
      <c r="AI124" s="145">
        <f t="shared" si="14"/>
        <v>38</v>
      </c>
      <c r="AJ124" s="23" t="s">
        <v>422</v>
      </c>
      <c r="AK124" s="31"/>
      <c r="AL124" s="18"/>
      <c r="AM124" s="18"/>
      <c r="AN124" s="18"/>
      <c r="AO124" s="145">
        <f t="shared" si="15"/>
        <v>38</v>
      </c>
      <c r="AP124" s="23" t="s">
        <v>572</v>
      </c>
      <c r="AQ124" s="31" t="s">
        <v>578</v>
      </c>
      <c r="AR124" s="19"/>
      <c r="AS124" s="32"/>
      <c r="AT124" s="32"/>
      <c r="AU124" s="19"/>
      <c r="AV124" s="32"/>
      <c r="AW124" s="32"/>
      <c r="AX124" s="19"/>
      <c r="AY124" s="32"/>
      <c r="AZ124" s="32"/>
      <c r="BA124" s="19"/>
      <c r="BB124" s="32"/>
      <c r="BC124" s="32"/>
      <c r="BD124" s="19"/>
      <c r="BE124" s="32"/>
      <c r="BF124" s="32"/>
      <c r="BG124" s="19"/>
      <c r="BH124" s="32"/>
      <c r="BI124" s="32"/>
      <c r="BJ124" s="19"/>
      <c r="BK124" s="32"/>
      <c r="BL124" s="32"/>
      <c r="BM124" s="19"/>
      <c r="BN124" s="32"/>
      <c r="BO124" s="32"/>
      <c r="BP124" s="19"/>
      <c r="BQ124" s="32"/>
      <c r="BR124" s="32"/>
      <c r="BS124" s="19"/>
      <c r="BT124" s="32"/>
      <c r="BU124" s="32"/>
      <c r="BV124" s="19"/>
      <c r="BW124" s="32"/>
      <c r="BX124" s="32"/>
      <c r="BY124" s="19"/>
      <c r="BZ124" s="32"/>
      <c r="CA124" s="32"/>
      <c r="CB124" s="19"/>
      <c r="CC124" s="32"/>
      <c r="CD124" s="32"/>
      <c r="CE124" s="19"/>
      <c r="CF124" s="32"/>
      <c r="CG124" s="32"/>
    </row>
    <row r="125" spans="2:85" ht="121.5" hidden="1" customHeight="1">
      <c r="B125" s="38">
        <f t="shared" si="6"/>
        <v>34</v>
      </c>
      <c r="C125" s="16">
        <f t="shared" si="7"/>
        <v>43731</v>
      </c>
      <c r="D125" s="16" t="s">
        <v>558</v>
      </c>
      <c r="E125" s="19"/>
      <c r="F125" s="17"/>
      <c r="G125" s="17"/>
      <c r="H125" s="19"/>
      <c r="I125" s="17"/>
      <c r="J125" s="17"/>
      <c r="K125" s="19"/>
      <c r="L125" s="17"/>
      <c r="M125" s="17"/>
      <c r="N125" s="19"/>
      <c r="O125" s="17"/>
      <c r="P125" s="17"/>
      <c r="Q125" s="19"/>
      <c r="R125" s="17"/>
      <c r="S125" s="17"/>
      <c r="T125" s="19">
        <f t="shared" si="9"/>
        <v>2</v>
      </c>
      <c r="U125" s="17"/>
      <c r="V125" s="17"/>
      <c r="W125" s="19">
        <f t="shared" si="10"/>
        <v>10</v>
      </c>
      <c r="X125" s="28" t="s">
        <v>296</v>
      </c>
      <c r="Y125" s="18" t="s">
        <v>71</v>
      </c>
      <c r="Z125" s="137">
        <f t="shared" si="11"/>
        <v>19</v>
      </c>
      <c r="AA125" s="253" t="s">
        <v>470</v>
      </c>
      <c r="AB125" s="155" t="s">
        <v>462</v>
      </c>
      <c r="AC125" s="19">
        <f t="shared" si="12"/>
        <v>29</v>
      </c>
      <c r="AD125" s="22" t="s">
        <v>536</v>
      </c>
      <c r="AE125" s="57"/>
      <c r="AF125" s="19">
        <f t="shared" si="13"/>
        <v>29</v>
      </c>
      <c r="AG125" s="143" t="s">
        <v>556</v>
      </c>
      <c r="AH125" s="20" t="s">
        <v>548</v>
      </c>
      <c r="AI125" s="145">
        <f t="shared" si="14"/>
        <v>37</v>
      </c>
      <c r="AJ125" s="23" t="s">
        <v>391</v>
      </c>
      <c r="AK125" s="20" t="s">
        <v>396</v>
      </c>
      <c r="AL125" s="20"/>
      <c r="AM125" s="20"/>
      <c r="AN125" s="20"/>
      <c r="AO125" s="145">
        <f t="shared" ref="AO125:AO161" si="16">AO126+1</f>
        <v>37</v>
      </c>
      <c r="AP125" s="23" t="s">
        <v>587</v>
      </c>
      <c r="AQ125" s="31" t="s">
        <v>566</v>
      </c>
      <c r="AR125" s="19"/>
      <c r="AS125" s="32"/>
      <c r="AT125" s="18"/>
      <c r="AU125" s="19"/>
      <c r="AV125" s="32"/>
      <c r="AW125" s="18"/>
      <c r="AX125" s="19"/>
      <c r="AY125" s="32"/>
      <c r="AZ125" s="18"/>
      <c r="BA125" s="19"/>
      <c r="BB125" s="32"/>
      <c r="BC125" s="18"/>
      <c r="BD125" s="19"/>
      <c r="BE125" s="32"/>
      <c r="BF125" s="18"/>
      <c r="BG125" s="19"/>
      <c r="BH125" s="32"/>
      <c r="BI125" s="18"/>
      <c r="BJ125" s="19"/>
      <c r="BK125" s="32"/>
      <c r="BL125" s="18"/>
      <c r="BM125" s="19"/>
      <c r="BN125" s="32"/>
      <c r="BO125" s="18"/>
      <c r="BP125" s="19"/>
      <c r="BQ125" s="32"/>
      <c r="BR125" s="18"/>
      <c r="BS125" s="19"/>
      <c r="BT125" s="32"/>
      <c r="BU125" s="18"/>
      <c r="BV125" s="19"/>
      <c r="BW125" s="32"/>
      <c r="BX125" s="18"/>
      <c r="BY125" s="19"/>
      <c r="BZ125" s="32"/>
      <c r="CA125" s="18"/>
      <c r="CB125" s="19"/>
      <c r="CC125" s="32"/>
      <c r="CD125" s="18"/>
      <c r="CE125" s="19"/>
      <c r="CF125" s="32"/>
      <c r="CG125" s="18"/>
    </row>
    <row r="126" spans="2:85" ht="183" hidden="1" customHeight="1">
      <c r="B126" s="38">
        <f t="shared" si="6"/>
        <v>35</v>
      </c>
      <c r="C126" s="16">
        <f t="shared" si="7"/>
        <v>43738</v>
      </c>
      <c r="D126" s="16"/>
      <c r="E126" s="19"/>
      <c r="F126" s="17"/>
      <c r="G126" s="17"/>
      <c r="H126" s="19"/>
      <c r="I126" s="17"/>
      <c r="J126" s="17"/>
      <c r="K126" s="19"/>
      <c r="L126" s="17"/>
      <c r="M126" s="17"/>
      <c r="N126" s="19"/>
      <c r="O126" s="17"/>
      <c r="P126" s="17"/>
      <c r="Q126" s="19"/>
      <c r="R126" s="17"/>
      <c r="S126" s="17"/>
      <c r="T126" s="19">
        <f t="shared" si="9"/>
        <v>1</v>
      </c>
      <c r="U126" s="9" t="s">
        <v>105</v>
      </c>
      <c r="V126" s="17"/>
      <c r="W126" s="19">
        <f t="shared" si="10"/>
        <v>9</v>
      </c>
      <c r="X126" s="28"/>
      <c r="Y126" s="42"/>
      <c r="Z126" s="130">
        <f t="shared" si="11"/>
        <v>18</v>
      </c>
      <c r="AA126" s="251" t="s">
        <v>472</v>
      </c>
      <c r="AB126" s="204"/>
      <c r="AC126" s="19">
        <f t="shared" si="12"/>
        <v>28</v>
      </c>
      <c r="AD126" s="281" t="s">
        <v>526</v>
      </c>
      <c r="AE126" s="265"/>
      <c r="AF126" s="19">
        <f t="shared" si="13"/>
        <v>28</v>
      </c>
      <c r="AG126" s="50" t="s">
        <v>549</v>
      </c>
      <c r="AH126" s="265"/>
      <c r="AI126" s="145">
        <f t="shared" si="14"/>
        <v>36</v>
      </c>
      <c r="AJ126" s="23" t="s">
        <v>398</v>
      </c>
      <c r="AK126" s="20" t="s">
        <v>387</v>
      </c>
      <c r="AL126" s="31"/>
      <c r="AM126" s="31"/>
      <c r="AN126" s="31"/>
      <c r="AO126" s="145">
        <f t="shared" si="16"/>
        <v>36</v>
      </c>
      <c r="AP126" s="23" t="s">
        <v>588</v>
      </c>
      <c r="AQ126" s="20" t="s">
        <v>579</v>
      </c>
      <c r="AR126" s="19">
        <f t="shared" ref="AR126:AR171" si="17">AR127+1</f>
        <v>46</v>
      </c>
      <c r="AS126" s="32"/>
      <c r="AT126" s="20"/>
      <c r="AU126" s="19"/>
      <c r="AV126" s="32"/>
      <c r="AW126" s="20"/>
      <c r="AX126" s="19"/>
      <c r="AY126" s="32"/>
      <c r="AZ126" s="20"/>
      <c r="BA126" s="19"/>
      <c r="BB126" s="32"/>
      <c r="BC126" s="20"/>
      <c r="BD126" s="19"/>
      <c r="BE126" s="32"/>
      <c r="BF126" s="20"/>
      <c r="BG126" s="19"/>
      <c r="BH126" s="32"/>
      <c r="BI126" s="20"/>
      <c r="BJ126" s="19"/>
      <c r="BK126" s="32"/>
      <c r="BL126" s="20"/>
      <c r="BM126" s="19"/>
      <c r="BN126" s="32"/>
      <c r="BO126" s="20"/>
      <c r="BP126" s="19"/>
      <c r="BQ126" s="32"/>
      <c r="BR126" s="20"/>
      <c r="BS126" s="19"/>
      <c r="BT126" s="32"/>
      <c r="BU126" s="20"/>
      <c r="BV126" s="19"/>
      <c r="BW126" s="32"/>
      <c r="BX126" s="20"/>
      <c r="BY126" s="19"/>
      <c r="BZ126" s="32"/>
      <c r="CA126" s="20"/>
      <c r="CB126" s="19"/>
      <c r="CC126" s="32"/>
      <c r="CD126" s="20"/>
      <c r="CE126" s="19"/>
      <c r="CF126" s="32"/>
      <c r="CG126" s="20"/>
    </row>
    <row r="127" spans="2:85" ht="141.75" hidden="1" customHeight="1">
      <c r="B127" s="38">
        <f t="shared" si="6"/>
        <v>36</v>
      </c>
      <c r="C127" s="16">
        <f t="shared" si="7"/>
        <v>43745</v>
      </c>
      <c r="D127" s="16" t="s">
        <v>561</v>
      </c>
      <c r="E127" s="19"/>
      <c r="F127" s="17"/>
      <c r="G127" s="17"/>
      <c r="H127" s="19"/>
      <c r="I127" s="17"/>
      <c r="J127" s="17"/>
      <c r="K127" s="19"/>
      <c r="L127" s="17"/>
      <c r="M127" s="17"/>
      <c r="N127" s="19"/>
      <c r="O127" s="17"/>
      <c r="P127" s="17"/>
      <c r="Q127" s="19"/>
      <c r="R127" s="17"/>
      <c r="S127" s="17"/>
      <c r="T127" s="19">
        <v>0</v>
      </c>
      <c r="U127" s="33" t="s">
        <v>106</v>
      </c>
      <c r="V127" s="17"/>
      <c r="W127" s="19">
        <f t="shared" si="10"/>
        <v>8</v>
      </c>
      <c r="X127" s="28" t="s">
        <v>361</v>
      </c>
      <c r="Y127" s="17" t="s">
        <v>408</v>
      </c>
      <c r="Z127" s="19">
        <f t="shared" si="11"/>
        <v>17</v>
      </c>
      <c r="AA127" s="252" t="s">
        <v>471</v>
      </c>
      <c r="AB127" s="142" t="s">
        <v>564</v>
      </c>
      <c r="AC127" s="137">
        <f t="shared" si="12"/>
        <v>27</v>
      </c>
      <c r="AD127" s="143" t="s">
        <v>475</v>
      </c>
      <c r="AE127" s="291" t="s">
        <v>517</v>
      </c>
      <c r="AF127" s="137">
        <f t="shared" si="13"/>
        <v>27</v>
      </c>
      <c r="AG127" s="143" t="s">
        <v>550</v>
      </c>
      <c r="AH127" s="205" t="s">
        <v>226</v>
      </c>
      <c r="AI127" s="19">
        <f t="shared" si="14"/>
        <v>35</v>
      </c>
      <c r="AJ127" s="50" t="s">
        <v>407</v>
      </c>
      <c r="AK127" s="32"/>
      <c r="AL127" s="20"/>
      <c r="AM127" s="20"/>
      <c r="AN127" s="20"/>
      <c r="AO127" s="19">
        <f t="shared" si="16"/>
        <v>35</v>
      </c>
      <c r="AP127" s="147" t="s">
        <v>584</v>
      </c>
      <c r="AQ127" s="20" t="s">
        <v>575</v>
      </c>
      <c r="AR127" s="19">
        <f t="shared" si="17"/>
        <v>45</v>
      </c>
      <c r="AS127" s="32"/>
      <c r="AT127" s="31"/>
      <c r="AU127" s="19"/>
      <c r="AV127" s="32"/>
      <c r="AW127" s="20"/>
      <c r="AX127" s="19"/>
      <c r="AY127" s="32"/>
      <c r="AZ127" s="20"/>
      <c r="BA127" s="19"/>
      <c r="BB127" s="32"/>
      <c r="BC127" s="20"/>
      <c r="BD127" s="19"/>
      <c r="BE127" s="32"/>
      <c r="BF127" s="20"/>
      <c r="BG127" s="19"/>
      <c r="BH127" s="32"/>
      <c r="BI127" s="20"/>
      <c r="BJ127" s="19"/>
      <c r="BK127" s="32"/>
      <c r="BL127" s="20"/>
      <c r="BM127" s="19"/>
      <c r="BN127" s="32"/>
      <c r="BO127" s="20"/>
      <c r="BP127" s="19"/>
      <c r="BQ127" s="32"/>
      <c r="BR127" s="20"/>
      <c r="BS127" s="19"/>
      <c r="BT127" s="32"/>
      <c r="BU127" s="20"/>
      <c r="BV127" s="19"/>
      <c r="BW127" s="32"/>
      <c r="BX127" s="20"/>
      <c r="BY127" s="19"/>
      <c r="BZ127" s="32"/>
      <c r="CA127" s="20"/>
      <c r="CB127" s="19"/>
      <c r="CC127" s="32"/>
      <c r="CD127" s="20"/>
      <c r="CE127" s="19"/>
      <c r="CF127" s="32"/>
      <c r="CG127" s="20"/>
    </row>
    <row r="128" spans="2:85" ht="121.5" hidden="1" customHeight="1">
      <c r="B128" s="15">
        <f t="shared" si="6"/>
        <v>37</v>
      </c>
      <c r="C128" s="37">
        <f t="shared" si="7"/>
        <v>43752</v>
      </c>
      <c r="D128" s="37"/>
      <c r="E128" s="19"/>
      <c r="F128" s="17"/>
      <c r="G128" s="17"/>
      <c r="H128" s="19"/>
      <c r="I128" s="17"/>
      <c r="J128" s="17"/>
      <c r="K128" s="19"/>
      <c r="L128" s="17"/>
      <c r="M128" s="17"/>
      <c r="N128" s="19"/>
      <c r="O128" s="17"/>
      <c r="P128" s="17"/>
      <c r="Q128" s="19"/>
      <c r="R128" s="17"/>
      <c r="S128" s="17"/>
      <c r="T128" s="19"/>
      <c r="U128" s="17"/>
      <c r="V128" s="17"/>
      <c r="W128" s="19">
        <f t="shared" si="10"/>
        <v>7</v>
      </c>
      <c r="X128" s="17"/>
      <c r="Y128" s="17"/>
      <c r="Z128" s="19">
        <f t="shared" si="11"/>
        <v>16</v>
      </c>
      <c r="AA128" s="253"/>
      <c r="AB128" s="52" t="s">
        <v>565</v>
      </c>
      <c r="AC128" s="19">
        <f t="shared" si="12"/>
        <v>26</v>
      </c>
      <c r="AD128" s="143" t="s">
        <v>450</v>
      </c>
      <c r="AE128" s="142"/>
      <c r="AF128" s="19">
        <f t="shared" si="13"/>
        <v>26</v>
      </c>
      <c r="AG128" s="143" t="s">
        <v>601</v>
      </c>
      <c r="AH128" s="142" t="s">
        <v>360</v>
      </c>
      <c r="AI128" s="19">
        <f t="shared" si="14"/>
        <v>34</v>
      </c>
      <c r="AJ128" s="135"/>
      <c r="AK128" s="20"/>
      <c r="AL128" s="20"/>
      <c r="AM128" s="20"/>
      <c r="AN128" s="20"/>
      <c r="AO128" s="19">
        <f t="shared" si="16"/>
        <v>34</v>
      </c>
      <c r="AP128" s="23" t="s">
        <v>574</v>
      </c>
      <c r="AQ128" s="32"/>
      <c r="AR128" s="19">
        <f t="shared" si="17"/>
        <v>44</v>
      </c>
      <c r="AS128" s="32"/>
      <c r="AT128" s="32"/>
      <c r="AU128" s="19"/>
      <c r="AV128" s="32"/>
      <c r="AW128" s="20"/>
      <c r="AX128" s="19"/>
      <c r="AY128" s="32"/>
      <c r="AZ128" s="20"/>
      <c r="BA128" s="19"/>
      <c r="BB128" s="32"/>
      <c r="BC128" s="20"/>
      <c r="BD128" s="19"/>
      <c r="BE128" s="32"/>
      <c r="BF128" s="20"/>
      <c r="BG128" s="19"/>
      <c r="BH128" s="32"/>
      <c r="BI128" s="20"/>
      <c r="BJ128" s="19"/>
      <c r="BK128" s="32"/>
      <c r="BL128" s="20"/>
      <c r="BM128" s="19"/>
      <c r="BN128" s="32"/>
      <c r="BO128" s="20"/>
      <c r="BP128" s="19"/>
      <c r="BQ128" s="32"/>
      <c r="BR128" s="20"/>
      <c r="BS128" s="19"/>
      <c r="BT128" s="32"/>
      <c r="BU128" s="20"/>
      <c r="BV128" s="19"/>
      <c r="BW128" s="32"/>
      <c r="BX128" s="20"/>
      <c r="BY128" s="19"/>
      <c r="BZ128" s="32"/>
      <c r="CA128" s="20"/>
      <c r="CB128" s="19"/>
      <c r="CC128" s="32"/>
      <c r="CD128" s="20"/>
      <c r="CE128" s="19"/>
      <c r="CF128" s="32"/>
      <c r="CG128" s="20"/>
    </row>
    <row r="129" spans="2:85" ht="81" hidden="1" customHeight="1">
      <c r="B129" s="38">
        <f t="shared" si="6"/>
        <v>38</v>
      </c>
      <c r="C129" s="37">
        <f t="shared" si="7"/>
        <v>43759</v>
      </c>
      <c r="D129" s="127" t="s">
        <v>562</v>
      </c>
      <c r="E129" s="19"/>
      <c r="F129" s="17"/>
      <c r="G129" s="17"/>
      <c r="H129" s="19"/>
      <c r="I129" s="17"/>
      <c r="J129" s="17"/>
      <c r="K129" s="19"/>
      <c r="L129" s="17"/>
      <c r="M129" s="17"/>
      <c r="N129" s="19"/>
      <c r="O129" s="17"/>
      <c r="P129" s="17"/>
      <c r="Q129" s="19"/>
      <c r="R129" s="17"/>
      <c r="S129" s="17"/>
      <c r="T129" s="19"/>
      <c r="U129" s="17"/>
      <c r="V129" s="17"/>
      <c r="W129" s="19">
        <f t="shared" si="10"/>
        <v>6</v>
      </c>
      <c r="X129" s="17"/>
      <c r="Y129" s="17" t="s">
        <v>162</v>
      </c>
      <c r="Z129" s="19">
        <f t="shared" si="11"/>
        <v>15</v>
      </c>
      <c r="AA129" s="224"/>
      <c r="AB129" s="52"/>
      <c r="AC129" s="19">
        <f t="shared" si="12"/>
        <v>25</v>
      </c>
      <c r="AD129" s="274" t="s">
        <v>451</v>
      </c>
      <c r="AE129" s="20"/>
      <c r="AF129" s="19">
        <f t="shared" si="13"/>
        <v>25</v>
      </c>
      <c r="AG129" s="254" t="s">
        <v>606</v>
      </c>
      <c r="AH129" s="142"/>
      <c r="AI129" s="19">
        <f t="shared" si="14"/>
        <v>33</v>
      </c>
      <c r="AJ129" s="135" t="s">
        <v>434</v>
      </c>
      <c r="AK129" s="20"/>
      <c r="AL129" s="19">
        <f t="shared" ref="AL129:AL164" si="18">AL130+1</f>
        <v>36</v>
      </c>
      <c r="AM129" s="17"/>
      <c r="AN129" s="32"/>
      <c r="AO129" s="19">
        <f t="shared" si="16"/>
        <v>33</v>
      </c>
      <c r="AP129" s="23" t="s">
        <v>547</v>
      </c>
      <c r="AQ129" s="20"/>
      <c r="AR129" s="19">
        <f t="shared" si="17"/>
        <v>43</v>
      </c>
      <c r="AS129" s="246"/>
      <c r="AT129" s="18"/>
      <c r="AU129" s="19"/>
      <c r="AV129" s="32"/>
      <c r="AW129" s="20"/>
      <c r="AX129" s="19"/>
      <c r="AY129" s="32"/>
      <c r="AZ129" s="20"/>
      <c r="BA129" s="19"/>
      <c r="BB129" s="32"/>
      <c r="BC129" s="20"/>
      <c r="BD129" s="19"/>
      <c r="BE129" s="32"/>
      <c r="BF129" s="20"/>
      <c r="BG129" s="19"/>
      <c r="BH129" s="32"/>
      <c r="BI129" s="20"/>
      <c r="BJ129" s="19"/>
      <c r="BK129" s="32"/>
      <c r="BL129" s="20"/>
      <c r="BM129" s="19"/>
      <c r="BN129" s="32"/>
      <c r="BO129" s="20"/>
      <c r="BP129" s="19"/>
      <c r="BQ129" s="32"/>
      <c r="BR129" s="20"/>
      <c r="BS129" s="19"/>
      <c r="BT129" s="32"/>
      <c r="BU129" s="20"/>
      <c r="BV129" s="19"/>
      <c r="BW129" s="32"/>
      <c r="BX129" s="20"/>
      <c r="BY129" s="19"/>
      <c r="BZ129" s="32"/>
      <c r="CA129" s="20"/>
      <c r="CB129" s="19"/>
      <c r="CC129" s="32"/>
      <c r="CD129" s="20"/>
      <c r="CE129" s="19"/>
      <c r="CF129" s="32"/>
      <c r="CG129" s="20"/>
    </row>
    <row r="130" spans="2:85" ht="145.5" hidden="1" customHeight="1">
      <c r="B130" s="38">
        <f t="shared" si="6"/>
        <v>39</v>
      </c>
      <c r="C130" s="37">
        <f t="shared" si="7"/>
        <v>43766</v>
      </c>
      <c r="D130" s="37"/>
      <c r="E130" s="19"/>
      <c r="F130" s="17"/>
      <c r="G130" s="17"/>
      <c r="H130" s="19"/>
      <c r="I130" s="17"/>
      <c r="J130" s="17"/>
      <c r="K130" s="19"/>
      <c r="L130" s="17"/>
      <c r="M130" s="17"/>
      <c r="N130" s="19"/>
      <c r="O130" s="17"/>
      <c r="P130" s="17"/>
      <c r="Q130" s="19"/>
      <c r="R130" s="17"/>
      <c r="S130" s="17"/>
      <c r="T130" s="19"/>
      <c r="U130" s="17"/>
      <c r="V130" s="17"/>
      <c r="W130" s="19">
        <f t="shared" si="10"/>
        <v>5</v>
      </c>
      <c r="X130" s="17"/>
      <c r="Y130" s="17"/>
      <c r="Z130" s="19">
        <f t="shared" si="11"/>
        <v>14</v>
      </c>
      <c r="AA130" s="24"/>
      <c r="AB130" s="20"/>
      <c r="AC130" s="19">
        <f t="shared" si="12"/>
        <v>24</v>
      </c>
      <c r="AD130" s="28"/>
      <c r="AE130" s="43"/>
      <c r="AF130" s="19">
        <f t="shared" si="13"/>
        <v>24</v>
      </c>
      <c r="AG130" s="28" t="s">
        <v>405</v>
      </c>
      <c r="AH130" s="43" t="s">
        <v>607</v>
      </c>
      <c r="AI130" s="19">
        <f t="shared" si="14"/>
        <v>32</v>
      </c>
      <c r="AJ130" s="22" t="s">
        <v>435</v>
      </c>
      <c r="AK130" s="20"/>
      <c r="AL130" s="19">
        <f t="shared" si="18"/>
        <v>35</v>
      </c>
      <c r="AM130" s="18"/>
      <c r="AN130" s="18"/>
      <c r="AO130" s="19">
        <f t="shared" si="16"/>
        <v>32</v>
      </c>
      <c r="AP130" s="23" t="s">
        <v>519</v>
      </c>
      <c r="AQ130" s="20" t="s">
        <v>474</v>
      </c>
      <c r="AR130" s="19">
        <f t="shared" si="17"/>
        <v>42</v>
      </c>
      <c r="AS130" s="32"/>
      <c r="AT130" s="57"/>
      <c r="AU130" s="19"/>
      <c r="AV130" s="32"/>
      <c r="AW130" s="32"/>
      <c r="AX130" s="19"/>
      <c r="AY130" s="32"/>
      <c r="AZ130" s="32"/>
      <c r="BA130" s="19"/>
      <c r="BB130" s="32"/>
      <c r="BC130" s="32"/>
      <c r="BD130" s="19"/>
      <c r="BE130" s="32"/>
      <c r="BF130" s="32"/>
      <c r="BG130" s="19"/>
      <c r="BH130" s="32"/>
      <c r="BI130" s="32"/>
      <c r="BJ130" s="19"/>
      <c r="BK130" s="32"/>
      <c r="BL130" s="32"/>
      <c r="BM130" s="19"/>
      <c r="BN130" s="32"/>
      <c r="BO130" s="32"/>
      <c r="BP130" s="19"/>
      <c r="BQ130" s="32"/>
      <c r="BR130" s="32"/>
      <c r="BS130" s="19"/>
      <c r="BT130" s="32"/>
      <c r="BU130" s="32"/>
      <c r="BV130" s="19"/>
      <c r="BW130" s="32"/>
      <c r="BX130" s="32"/>
      <c r="BY130" s="19"/>
      <c r="BZ130" s="32"/>
      <c r="CA130" s="32"/>
      <c r="CB130" s="19"/>
      <c r="CC130" s="32"/>
      <c r="CD130" s="32"/>
      <c r="CE130" s="19"/>
      <c r="CF130" s="32"/>
      <c r="CG130" s="32"/>
    </row>
    <row r="131" spans="2:85" ht="121.5" hidden="1" customHeight="1">
      <c r="B131" s="38">
        <f t="shared" si="6"/>
        <v>40</v>
      </c>
      <c r="C131" s="37">
        <f t="shared" si="7"/>
        <v>43773</v>
      </c>
      <c r="D131" s="37"/>
      <c r="E131" s="19"/>
      <c r="F131" s="17"/>
      <c r="G131" s="17"/>
      <c r="H131" s="19"/>
      <c r="I131" s="17"/>
      <c r="J131" s="17"/>
      <c r="K131" s="19"/>
      <c r="L131" s="17"/>
      <c r="M131" s="17"/>
      <c r="N131" s="19"/>
      <c r="O131" s="17"/>
      <c r="P131" s="17"/>
      <c r="Q131" s="19"/>
      <c r="R131" s="17"/>
      <c r="S131" s="17"/>
      <c r="T131" s="19"/>
      <c r="U131" s="17"/>
      <c r="V131" s="17"/>
      <c r="W131" s="19">
        <f t="shared" si="10"/>
        <v>4</v>
      </c>
      <c r="X131" s="17"/>
      <c r="Y131" s="17"/>
      <c r="Z131" s="19">
        <f t="shared" si="11"/>
        <v>13</v>
      </c>
      <c r="AA131" s="224"/>
      <c r="AB131" s="43"/>
      <c r="AC131" s="19">
        <f t="shared" si="12"/>
        <v>23</v>
      </c>
      <c r="AD131" s="224" t="s">
        <v>452</v>
      </c>
      <c r="AE131" s="26"/>
      <c r="AF131" s="19">
        <f t="shared" si="13"/>
        <v>23</v>
      </c>
      <c r="AG131" s="224" t="s">
        <v>452</v>
      </c>
      <c r="AH131" s="26" t="s">
        <v>608</v>
      </c>
      <c r="AI131" s="19">
        <f t="shared" si="14"/>
        <v>31</v>
      </c>
      <c r="AJ131" s="143" t="s">
        <v>436</v>
      </c>
      <c r="AK131" s="20"/>
      <c r="AL131" s="19">
        <f t="shared" si="18"/>
        <v>34</v>
      </c>
      <c r="AM131" s="20"/>
      <c r="AN131" s="20"/>
      <c r="AO131" s="19">
        <f t="shared" si="16"/>
        <v>31</v>
      </c>
      <c r="AP131" s="22" t="s">
        <v>600</v>
      </c>
      <c r="AQ131" s="20"/>
      <c r="AR131" s="19">
        <f t="shared" si="17"/>
        <v>41</v>
      </c>
      <c r="AS131" s="147" t="s">
        <v>641</v>
      </c>
      <c r="AT131" s="57"/>
      <c r="AU131" s="19"/>
      <c r="AV131" s="32"/>
      <c r="AW131" s="20"/>
      <c r="AX131" s="19"/>
      <c r="AY131" s="32"/>
      <c r="AZ131" s="20"/>
      <c r="BA131" s="19"/>
      <c r="BB131" s="32"/>
      <c r="BC131" s="20"/>
      <c r="BD131" s="19"/>
      <c r="BE131" s="32"/>
      <c r="BF131" s="20"/>
      <c r="BG131" s="19"/>
      <c r="BH131" s="32"/>
      <c r="BI131" s="20"/>
      <c r="BJ131" s="19"/>
      <c r="BK131" s="32"/>
      <c r="BL131" s="20"/>
      <c r="BM131" s="19"/>
      <c r="BN131" s="32"/>
      <c r="BO131" s="20"/>
      <c r="BP131" s="19"/>
      <c r="BQ131" s="32"/>
      <c r="BR131" s="20"/>
      <c r="BS131" s="19"/>
      <c r="BT131" s="32"/>
      <c r="BU131" s="20"/>
      <c r="BV131" s="19"/>
      <c r="BW131" s="32"/>
      <c r="BX131" s="20"/>
      <c r="BY131" s="19"/>
      <c r="BZ131" s="32"/>
      <c r="CA131" s="20"/>
      <c r="CB131" s="19"/>
      <c r="CC131" s="32"/>
      <c r="CD131" s="20"/>
      <c r="CE131" s="19"/>
      <c r="CF131" s="32"/>
      <c r="CG131" s="20"/>
    </row>
    <row r="132" spans="2:85" ht="183" hidden="1" customHeight="1">
      <c r="B132" s="38">
        <f t="shared" si="6"/>
        <v>41</v>
      </c>
      <c r="C132" s="37">
        <f t="shared" si="7"/>
        <v>43780</v>
      </c>
      <c r="D132" s="127"/>
      <c r="E132" s="19"/>
      <c r="F132" s="17"/>
      <c r="G132" s="17"/>
      <c r="H132" s="19"/>
      <c r="I132" s="17"/>
      <c r="J132" s="17"/>
      <c r="K132" s="19"/>
      <c r="L132" s="17"/>
      <c r="M132" s="17"/>
      <c r="N132" s="19"/>
      <c r="O132" s="17"/>
      <c r="P132" s="17"/>
      <c r="Q132" s="19"/>
      <c r="R132" s="17"/>
      <c r="S132" s="17"/>
      <c r="T132" s="19"/>
      <c r="U132" s="17"/>
      <c r="V132" s="17"/>
      <c r="W132" s="19">
        <f t="shared" si="10"/>
        <v>3</v>
      </c>
      <c r="X132" s="17"/>
      <c r="Y132" s="17"/>
      <c r="Z132" s="19">
        <f t="shared" si="11"/>
        <v>12</v>
      </c>
      <c r="AA132" s="224"/>
      <c r="AB132" s="278"/>
      <c r="AC132" s="19">
        <f t="shared" si="12"/>
        <v>22</v>
      </c>
      <c r="AD132" s="132" t="s">
        <v>527</v>
      </c>
      <c r="AE132" s="58"/>
      <c r="AF132" s="19">
        <f t="shared" si="13"/>
        <v>22</v>
      </c>
      <c r="AG132" s="132"/>
      <c r="AH132" s="309" t="s">
        <v>603</v>
      </c>
      <c r="AI132" s="19">
        <f t="shared" si="14"/>
        <v>30</v>
      </c>
      <c r="AJ132" s="50" t="s">
        <v>425</v>
      </c>
      <c r="AK132" s="262"/>
      <c r="AL132" s="19">
        <f t="shared" si="18"/>
        <v>33</v>
      </c>
      <c r="AM132" s="171"/>
      <c r="AN132" s="201"/>
      <c r="AO132" s="19">
        <f t="shared" si="16"/>
        <v>30</v>
      </c>
      <c r="AP132" s="254" t="s">
        <v>637</v>
      </c>
      <c r="AQ132" s="205" t="s">
        <v>605</v>
      </c>
      <c r="AR132" s="19">
        <f t="shared" si="17"/>
        <v>40</v>
      </c>
      <c r="AS132" s="147" t="s">
        <v>642</v>
      </c>
      <c r="AT132" s="57" t="s">
        <v>521</v>
      </c>
      <c r="AU132" s="19"/>
      <c r="AV132" s="32"/>
      <c r="AW132" s="32"/>
      <c r="AX132" s="19"/>
      <c r="AY132" s="32"/>
      <c r="AZ132" s="32"/>
      <c r="BA132" s="19"/>
      <c r="BB132" s="32"/>
      <c r="BC132" s="32"/>
      <c r="BD132" s="19"/>
      <c r="BE132" s="32"/>
      <c r="BF132" s="32"/>
      <c r="BG132" s="19"/>
      <c r="BH132" s="32"/>
      <c r="BI132" s="32"/>
      <c r="BJ132" s="19"/>
      <c r="BK132" s="32"/>
      <c r="BL132" s="32"/>
      <c r="BM132" s="19"/>
      <c r="BN132" s="32"/>
      <c r="BO132" s="32"/>
      <c r="BP132" s="19"/>
      <c r="BQ132" s="32"/>
      <c r="BR132" s="32"/>
      <c r="BS132" s="19"/>
      <c r="BT132" s="32"/>
      <c r="BU132" s="32"/>
      <c r="BV132" s="19"/>
      <c r="BW132" s="32"/>
      <c r="BX132" s="32"/>
      <c r="BY132" s="19"/>
      <c r="BZ132" s="32"/>
      <c r="CA132" s="32"/>
      <c r="CB132" s="19"/>
      <c r="CC132" s="32"/>
      <c r="CD132" s="32"/>
      <c r="CE132" s="19"/>
      <c r="CF132" s="32"/>
      <c r="CG132" s="32"/>
    </row>
    <row r="133" spans="2:85" ht="101.25" hidden="1" customHeight="1">
      <c r="B133" s="38">
        <f t="shared" si="6"/>
        <v>42</v>
      </c>
      <c r="C133" s="37">
        <f t="shared" si="7"/>
        <v>43787</v>
      </c>
      <c r="D133" s="37"/>
      <c r="E133" s="19"/>
      <c r="F133" s="17"/>
      <c r="G133" s="17"/>
      <c r="H133" s="19"/>
      <c r="I133" s="17"/>
      <c r="J133" s="17"/>
      <c r="K133" s="19"/>
      <c r="L133" s="17"/>
      <c r="M133" s="17"/>
      <c r="N133" s="19"/>
      <c r="O133" s="17"/>
      <c r="P133" s="17"/>
      <c r="Q133" s="19"/>
      <c r="R133" s="17"/>
      <c r="S133" s="17"/>
      <c r="T133" s="19"/>
      <c r="U133" s="17"/>
      <c r="V133" s="17"/>
      <c r="W133" s="19">
        <f t="shared" si="10"/>
        <v>2</v>
      </c>
      <c r="X133" s="17"/>
      <c r="Y133" s="17"/>
      <c r="Z133" s="19">
        <f t="shared" si="11"/>
        <v>11</v>
      </c>
      <c r="AA133" s="28" t="s">
        <v>463</v>
      </c>
      <c r="AB133" s="20" t="s">
        <v>347</v>
      </c>
      <c r="AC133" s="19">
        <f t="shared" si="12"/>
        <v>21</v>
      </c>
      <c r="AD133" s="293" t="s">
        <v>529</v>
      </c>
      <c r="AE133" s="148" t="s">
        <v>528</v>
      </c>
      <c r="AF133" s="19">
        <f t="shared" si="13"/>
        <v>21</v>
      </c>
      <c r="AG133" s="293" t="s">
        <v>595</v>
      </c>
      <c r="AH133" s="309"/>
      <c r="AI133" s="134">
        <f t="shared" si="14"/>
        <v>29</v>
      </c>
      <c r="AJ133" s="143" t="s">
        <v>437</v>
      </c>
      <c r="AK133" s="205" t="s">
        <v>226</v>
      </c>
      <c r="AL133" s="210">
        <f t="shared" si="18"/>
        <v>32</v>
      </c>
      <c r="AM133" s="211"/>
      <c r="AN133" s="211"/>
      <c r="AO133" s="134">
        <f t="shared" si="16"/>
        <v>29</v>
      </c>
      <c r="AP133" s="50" t="s">
        <v>670</v>
      </c>
      <c r="AQ133" s="205" t="s">
        <v>621</v>
      </c>
      <c r="AR133" s="19">
        <f t="shared" si="17"/>
        <v>39</v>
      </c>
      <c r="AS133" s="147" t="s">
        <v>625</v>
      </c>
      <c r="AT133" s="57" t="s">
        <v>626</v>
      </c>
      <c r="AU133" s="19"/>
      <c r="AV133" s="32"/>
      <c r="AW133" s="18"/>
      <c r="AX133" s="19"/>
      <c r="AY133" s="32"/>
      <c r="AZ133" s="18"/>
      <c r="BA133" s="19"/>
      <c r="BB133" s="32"/>
      <c r="BC133" s="18"/>
      <c r="BD133" s="19"/>
      <c r="BE133" s="32"/>
      <c r="BF133" s="18"/>
      <c r="BG133" s="19"/>
      <c r="BH133" s="32"/>
      <c r="BI133" s="18"/>
      <c r="BJ133" s="19"/>
      <c r="BK133" s="32"/>
      <c r="BL133" s="18"/>
      <c r="BM133" s="19"/>
      <c r="BN133" s="32"/>
      <c r="BO133" s="18"/>
      <c r="BP133" s="19"/>
      <c r="BQ133" s="32"/>
      <c r="BR133" s="18"/>
      <c r="BS133" s="19"/>
      <c r="BT133" s="32"/>
      <c r="BU133" s="18"/>
      <c r="BV133" s="19"/>
      <c r="BW133" s="32"/>
      <c r="BX133" s="18"/>
      <c r="BY133" s="19"/>
      <c r="BZ133" s="32"/>
      <c r="CA133" s="18"/>
      <c r="CB133" s="19"/>
      <c r="CC133" s="32"/>
      <c r="CD133" s="18"/>
      <c r="CE133" s="19"/>
      <c r="CF133" s="32"/>
      <c r="CG133" s="18"/>
    </row>
    <row r="134" spans="2:85" ht="121.5" hidden="1" customHeight="1">
      <c r="B134" s="38">
        <f t="shared" si="6"/>
        <v>43</v>
      </c>
      <c r="C134" s="45">
        <f t="shared" si="7"/>
        <v>43794</v>
      </c>
      <c r="D134" s="225" t="s">
        <v>330</v>
      </c>
      <c r="E134" s="19"/>
      <c r="F134" s="17"/>
      <c r="G134" s="17"/>
      <c r="H134" s="19"/>
      <c r="I134" s="17"/>
      <c r="J134" s="17"/>
      <c r="K134" s="19"/>
      <c r="L134" s="17"/>
      <c r="M134" s="17"/>
      <c r="N134" s="19"/>
      <c r="O134" s="17"/>
      <c r="P134" s="17"/>
      <c r="Q134" s="19"/>
      <c r="R134" s="17"/>
      <c r="S134" s="17"/>
      <c r="T134" s="19"/>
      <c r="U134" s="17"/>
      <c r="V134" s="17"/>
      <c r="W134" s="19">
        <f t="shared" si="10"/>
        <v>1</v>
      </c>
      <c r="X134" s="9" t="s">
        <v>105</v>
      </c>
      <c r="Y134" s="17"/>
      <c r="Z134" s="19">
        <f t="shared" si="11"/>
        <v>10</v>
      </c>
      <c r="AA134" s="28"/>
      <c r="AB134" s="18"/>
      <c r="AC134" s="130">
        <f t="shared" si="12"/>
        <v>20</v>
      </c>
      <c r="AD134" s="24" t="s">
        <v>530</v>
      </c>
      <c r="AE134" s="58"/>
      <c r="AF134" s="130">
        <f t="shared" si="13"/>
        <v>20</v>
      </c>
      <c r="AG134" s="24" t="s">
        <v>596</v>
      </c>
      <c r="AH134" s="308" t="s">
        <v>551</v>
      </c>
      <c r="AI134" s="134">
        <f t="shared" si="14"/>
        <v>28</v>
      </c>
      <c r="AJ134" s="143" t="s">
        <v>349</v>
      </c>
      <c r="AK134" s="142" t="s">
        <v>360</v>
      </c>
      <c r="AL134" s="134">
        <f t="shared" si="18"/>
        <v>31</v>
      </c>
      <c r="AM134" s="146"/>
      <c r="AN134" s="146"/>
      <c r="AO134" s="134">
        <f t="shared" si="16"/>
        <v>28</v>
      </c>
      <c r="AP134" s="306" t="s">
        <v>639</v>
      </c>
      <c r="AQ134" s="205" t="s">
        <v>638</v>
      </c>
      <c r="AR134" s="145">
        <f t="shared" si="17"/>
        <v>38</v>
      </c>
      <c r="AS134" s="23" t="s">
        <v>585</v>
      </c>
      <c r="AT134" s="57" t="s">
        <v>520</v>
      </c>
      <c r="AU134" s="19"/>
      <c r="AV134" s="32"/>
      <c r="AW134" s="20"/>
      <c r="AX134" s="19"/>
      <c r="AY134" s="32"/>
      <c r="AZ134" s="20"/>
      <c r="BA134" s="19"/>
      <c r="BB134" s="32"/>
      <c r="BC134" s="20"/>
      <c r="BD134" s="19"/>
      <c r="BE134" s="32"/>
      <c r="BF134" s="20"/>
      <c r="BG134" s="19"/>
      <c r="BH134" s="32"/>
      <c r="BI134" s="20"/>
      <c r="BJ134" s="19"/>
      <c r="BK134" s="32"/>
      <c r="BL134" s="20"/>
      <c r="BM134" s="19"/>
      <c r="BN134" s="32"/>
      <c r="BO134" s="20"/>
      <c r="BP134" s="19"/>
      <c r="BQ134" s="32"/>
      <c r="BR134" s="20"/>
      <c r="BS134" s="19"/>
      <c r="BT134" s="32"/>
      <c r="BU134" s="20"/>
      <c r="BV134" s="19"/>
      <c r="BW134" s="32"/>
      <c r="BX134" s="20"/>
      <c r="BY134" s="19"/>
      <c r="BZ134" s="32"/>
      <c r="CA134" s="20"/>
      <c r="CB134" s="19"/>
      <c r="CC134" s="32"/>
      <c r="CD134" s="20"/>
      <c r="CE134" s="19"/>
      <c r="CF134" s="32"/>
      <c r="CG134" s="20"/>
    </row>
    <row r="135" spans="2:85" ht="101.25" hidden="1" customHeight="1">
      <c r="B135" s="38">
        <f t="shared" si="6"/>
        <v>44</v>
      </c>
      <c r="C135" s="16">
        <f t="shared" si="7"/>
        <v>43801</v>
      </c>
      <c r="D135" s="16"/>
      <c r="E135" s="19"/>
      <c r="F135" s="17"/>
      <c r="G135" s="17"/>
      <c r="H135" s="19"/>
      <c r="I135" s="17"/>
      <c r="J135" s="17"/>
      <c r="K135" s="19"/>
      <c r="L135" s="17"/>
      <c r="M135" s="17"/>
      <c r="N135" s="19"/>
      <c r="O135" s="17"/>
      <c r="P135" s="17"/>
      <c r="Q135" s="19"/>
      <c r="R135" s="17"/>
      <c r="S135" s="17"/>
      <c r="T135" s="19"/>
      <c r="U135" s="17"/>
      <c r="V135" s="17"/>
      <c r="W135" s="19">
        <v>0</v>
      </c>
      <c r="X135" s="33" t="s">
        <v>106</v>
      </c>
      <c r="Y135" s="17"/>
      <c r="Z135" s="19">
        <f t="shared" si="11"/>
        <v>9</v>
      </c>
      <c r="AA135" s="234"/>
      <c r="AB135" s="42"/>
      <c r="AC135" s="130">
        <f t="shared" si="12"/>
        <v>19</v>
      </c>
      <c r="AD135" s="136" t="s">
        <v>532</v>
      </c>
      <c r="AE135" s="218" t="s">
        <v>543</v>
      </c>
      <c r="AF135" s="130">
        <f t="shared" si="13"/>
        <v>19</v>
      </c>
      <c r="AG135" s="136" t="s">
        <v>589</v>
      </c>
      <c r="AH135" s="310" t="s">
        <v>604</v>
      </c>
      <c r="AI135" s="19">
        <f t="shared" si="14"/>
        <v>27</v>
      </c>
      <c r="AJ135" s="254" t="s">
        <v>438</v>
      </c>
      <c r="AK135" s="20" t="s">
        <v>439</v>
      </c>
      <c r="AL135" s="19">
        <f t="shared" si="18"/>
        <v>30</v>
      </c>
      <c r="AM135" s="20"/>
      <c r="AN135" s="20"/>
      <c r="AO135" s="19">
        <f t="shared" si="16"/>
        <v>27</v>
      </c>
      <c r="AP135" s="143" t="s">
        <v>704</v>
      </c>
      <c r="AQ135" s="307" t="s">
        <v>681</v>
      </c>
      <c r="AR135" s="145">
        <f t="shared" si="17"/>
        <v>37</v>
      </c>
      <c r="AS135" s="147" t="s">
        <v>619</v>
      </c>
      <c r="AT135" s="205" t="s">
        <v>629</v>
      </c>
      <c r="AU135" s="19"/>
      <c r="AV135" s="32"/>
      <c r="AW135" s="20"/>
      <c r="AX135" s="19"/>
      <c r="AY135" s="32"/>
      <c r="AZ135" s="20"/>
      <c r="BA135" s="19"/>
      <c r="BB135" s="32"/>
      <c r="BC135" s="20"/>
      <c r="BD135" s="19"/>
      <c r="BE135" s="32"/>
      <c r="BF135" s="20"/>
      <c r="BG135" s="19"/>
      <c r="BH135" s="32"/>
      <c r="BI135" s="20"/>
      <c r="BJ135" s="19"/>
      <c r="BK135" s="32"/>
      <c r="BL135" s="20"/>
      <c r="BM135" s="19"/>
      <c r="BN135" s="32"/>
      <c r="BO135" s="20"/>
      <c r="BP135" s="19"/>
      <c r="BQ135" s="32"/>
      <c r="BR135" s="20"/>
      <c r="BS135" s="19"/>
      <c r="BT135" s="32"/>
      <c r="BU135" s="20"/>
      <c r="BV135" s="19"/>
      <c r="BW135" s="32"/>
      <c r="BX135" s="20"/>
      <c r="BY135" s="19"/>
      <c r="BZ135" s="32"/>
      <c r="CA135" s="20"/>
      <c r="CB135" s="19"/>
      <c r="CC135" s="32"/>
      <c r="CD135" s="20"/>
      <c r="CE135" s="19"/>
      <c r="CF135" s="32"/>
      <c r="CG135" s="20"/>
    </row>
    <row r="136" spans="2:85" ht="121.5" hidden="1" customHeight="1">
      <c r="B136" s="38">
        <f t="shared" si="6"/>
        <v>45</v>
      </c>
      <c r="C136" s="16">
        <f t="shared" si="7"/>
        <v>43808</v>
      </c>
      <c r="D136" s="16"/>
      <c r="E136" s="19"/>
      <c r="F136" s="17"/>
      <c r="G136" s="17"/>
      <c r="H136" s="19"/>
      <c r="I136" s="17"/>
      <c r="J136" s="17"/>
      <c r="K136" s="19"/>
      <c r="L136" s="17"/>
      <c r="M136" s="17"/>
      <c r="N136" s="19"/>
      <c r="O136" s="17"/>
      <c r="P136" s="17"/>
      <c r="Q136" s="19"/>
      <c r="R136" s="17"/>
      <c r="S136" s="17"/>
      <c r="T136" s="19"/>
      <c r="U136" s="17"/>
      <c r="V136" s="17"/>
      <c r="W136" s="19"/>
      <c r="X136" s="17"/>
      <c r="Y136" s="17"/>
      <c r="Z136" s="19">
        <f t="shared" si="11"/>
        <v>8</v>
      </c>
      <c r="AA136" s="28"/>
      <c r="AB136" s="17" t="s">
        <v>408</v>
      </c>
      <c r="AC136" s="130">
        <f t="shared" si="12"/>
        <v>18</v>
      </c>
      <c r="AD136" s="24" t="s">
        <v>531</v>
      </c>
      <c r="AE136" s="52"/>
      <c r="AF136" s="130">
        <f t="shared" si="13"/>
        <v>18</v>
      </c>
      <c r="AG136" s="24" t="s">
        <v>597</v>
      </c>
      <c r="AH136" s="52" t="s">
        <v>552</v>
      </c>
      <c r="AI136" s="137">
        <f t="shared" si="14"/>
        <v>26</v>
      </c>
      <c r="AJ136" s="28" t="s">
        <v>431</v>
      </c>
      <c r="AK136" s="20" t="s">
        <v>440</v>
      </c>
      <c r="AL136" s="137">
        <f t="shared" si="18"/>
        <v>29</v>
      </c>
      <c r="AM136" s="233"/>
      <c r="AN136" s="142"/>
      <c r="AO136" s="137">
        <f t="shared" si="16"/>
        <v>26</v>
      </c>
      <c r="AP136" s="143" t="s">
        <v>685</v>
      </c>
      <c r="AQ136" s="303" t="s">
        <v>686</v>
      </c>
      <c r="AR136" s="145">
        <f t="shared" si="17"/>
        <v>36</v>
      </c>
      <c r="AS136" s="23"/>
      <c r="AT136" s="57"/>
      <c r="AU136" s="19"/>
      <c r="AV136" s="32"/>
      <c r="AW136" s="20"/>
      <c r="AX136" s="19"/>
      <c r="AY136" s="32"/>
      <c r="AZ136" s="20"/>
      <c r="BA136" s="19"/>
      <c r="BB136" s="32"/>
      <c r="BC136" s="20"/>
      <c r="BD136" s="19"/>
      <c r="BE136" s="32"/>
      <c r="BF136" s="20"/>
      <c r="BG136" s="19"/>
      <c r="BH136" s="32"/>
      <c r="BI136" s="20"/>
      <c r="BJ136" s="19"/>
      <c r="BK136" s="32"/>
      <c r="BL136" s="20"/>
      <c r="BM136" s="19"/>
      <c r="BN136" s="32"/>
      <c r="BO136" s="20"/>
      <c r="BP136" s="19"/>
      <c r="BQ136" s="32"/>
      <c r="BR136" s="20"/>
      <c r="BS136" s="19"/>
      <c r="BT136" s="32"/>
      <c r="BU136" s="20"/>
      <c r="BV136" s="19"/>
      <c r="BW136" s="32"/>
      <c r="BX136" s="20"/>
      <c r="BY136" s="19"/>
      <c r="BZ136" s="32"/>
      <c r="CA136" s="20"/>
      <c r="CB136" s="19"/>
      <c r="CC136" s="32"/>
      <c r="CD136" s="20"/>
      <c r="CE136" s="19"/>
      <c r="CF136" s="32"/>
      <c r="CG136" s="20"/>
    </row>
    <row r="137" spans="2:85" ht="101.25" hidden="1" customHeight="1">
      <c r="B137" s="38">
        <f t="shared" si="6"/>
        <v>46</v>
      </c>
      <c r="C137" s="16">
        <f t="shared" si="7"/>
        <v>43815</v>
      </c>
      <c r="D137" s="16"/>
      <c r="E137" s="19"/>
      <c r="F137" s="17"/>
      <c r="G137" s="17"/>
      <c r="H137" s="19"/>
      <c r="I137" s="17"/>
      <c r="J137" s="17"/>
      <c r="K137" s="19"/>
      <c r="L137" s="17"/>
      <c r="M137" s="17"/>
      <c r="N137" s="19"/>
      <c r="O137" s="17"/>
      <c r="P137" s="17"/>
      <c r="Q137" s="19"/>
      <c r="R137" s="17"/>
      <c r="S137" s="17"/>
      <c r="T137" s="19"/>
      <c r="U137" s="17"/>
      <c r="V137" s="17"/>
      <c r="W137" s="19"/>
      <c r="X137" s="17"/>
      <c r="Y137" s="17"/>
      <c r="Z137" s="19">
        <f t="shared" si="11"/>
        <v>7</v>
      </c>
      <c r="AA137" s="17"/>
      <c r="AB137" s="17"/>
      <c r="AC137" s="130">
        <f t="shared" si="12"/>
        <v>17</v>
      </c>
      <c r="AD137" s="24" t="s">
        <v>516</v>
      </c>
      <c r="AE137" s="52"/>
      <c r="AF137" s="130">
        <f t="shared" si="13"/>
        <v>17</v>
      </c>
      <c r="AG137" s="24" t="s">
        <v>553</v>
      </c>
      <c r="AH137" s="52" t="s">
        <v>598</v>
      </c>
      <c r="AI137" s="19">
        <f t="shared" si="14"/>
        <v>25</v>
      </c>
      <c r="AJ137" s="32"/>
      <c r="AK137" s="20" t="s">
        <v>302</v>
      </c>
      <c r="AL137" s="19">
        <f t="shared" si="18"/>
        <v>28</v>
      </c>
      <c r="AM137" s="26"/>
      <c r="AN137" s="26"/>
      <c r="AO137" s="19">
        <f t="shared" si="16"/>
        <v>25</v>
      </c>
      <c r="AP137" s="143" t="s">
        <v>669</v>
      </c>
      <c r="AQ137" s="303" t="s">
        <v>680</v>
      </c>
      <c r="AR137" s="145">
        <f t="shared" si="17"/>
        <v>35</v>
      </c>
      <c r="AS137" s="23"/>
      <c r="AT137" s="57"/>
      <c r="AU137" s="19"/>
      <c r="AV137" s="32"/>
      <c r="AW137" s="57"/>
      <c r="AX137" s="19"/>
      <c r="AY137" s="32"/>
      <c r="AZ137" s="57"/>
      <c r="BA137" s="19"/>
      <c r="BB137" s="32"/>
      <c r="BC137" s="57"/>
      <c r="BD137" s="19"/>
      <c r="BE137" s="32"/>
      <c r="BF137" s="57"/>
      <c r="BG137" s="19"/>
      <c r="BH137" s="32"/>
      <c r="BI137" s="57"/>
      <c r="BJ137" s="19"/>
      <c r="BK137" s="32"/>
      <c r="BL137" s="57"/>
      <c r="BM137" s="19"/>
      <c r="BN137" s="32"/>
      <c r="BO137" s="57"/>
      <c r="BP137" s="19"/>
      <c r="BQ137" s="32"/>
      <c r="BR137" s="57"/>
      <c r="BS137" s="19"/>
      <c r="BT137" s="32"/>
      <c r="BU137" s="57"/>
      <c r="BV137" s="19"/>
      <c r="BW137" s="32"/>
      <c r="BX137" s="57"/>
      <c r="BY137" s="19"/>
      <c r="BZ137" s="32"/>
      <c r="CA137" s="57"/>
      <c r="CB137" s="19"/>
      <c r="CC137" s="32"/>
      <c r="CD137" s="57"/>
      <c r="CE137" s="19"/>
      <c r="CF137" s="32"/>
      <c r="CG137" s="57"/>
    </row>
    <row r="138" spans="2:85" ht="20.25" hidden="1" customHeight="1">
      <c r="B138" s="38">
        <f t="shared" si="6"/>
        <v>47</v>
      </c>
      <c r="C138" s="45">
        <f t="shared" si="7"/>
        <v>43822</v>
      </c>
      <c r="D138" s="45"/>
      <c r="E138" s="19"/>
      <c r="F138" s="17"/>
      <c r="G138" s="17"/>
      <c r="H138" s="19"/>
      <c r="I138" s="17"/>
      <c r="J138" s="17"/>
      <c r="K138" s="19"/>
      <c r="L138" s="17"/>
      <c r="M138" s="17"/>
      <c r="N138" s="19"/>
      <c r="O138" s="17"/>
      <c r="P138" s="17"/>
      <c r="Q138" s="19"/>
      <c r="R138" s="17"/>
      <c r="S138" s="17"/>
      <c r="T138" s="19"/>
      <c r="U138" s="17"/>
      <c r="V138" s="17"/>
      <c r="W138" s="19"/>
      <c r="X138" s="17"/>
      <c r="Y138" s="17"/>
      <c r="Z138" s="212">
        <f t="shared" si="11"/>
        <v>6</v>
      </c>
      <c r="AA138" s="213"/>
      <c r="AB138" s="213" t="s">
        <v>162</v>
      </c>
      <c r="AC138" s="212">
        <f t="shared" si="12"/>
        <v>16</v>
      </c>
      <c r="AD138" s="207"/>
      <c r="AE138" s="208"/>
      <c r="AF138" s="212">
        <f t="shared" si="13"/>
        <v>16</v>
      </c>
      <c r="AG138" s="207"/>
      <c r="AH138" s="208"/>
      <c r="AI138" s="216">
        <f t="shared" si="14"/>
        <v>24</v>
      </c>
      <c r="AJ138" s="163"/>
      <c r="AK138" s="217"/>
      <c r="AL138" s="137">
        <f t="shared" si="18"/>
        <v>27</v>
      </c>
      <c r="AM138" s="217"/>
      <c r="AN138" s="217"/>
      <c r="AO138" s="216">
        <f t="shared" si="16"/>
        <v>24</v>
      </c>
      <c r="AP138" s="163"/>
      <c r="AQ138" s="164"/>
      <c r="AR138" s="169">
        <f t="shared" si="17"/>
        <v>34</v>
      </c>
      <c r="AS138" s="39"/>
      <c r="AT138" s="215"/>
      <c r="AU138" s="167"/>
      <c r="AV138" s="165"/>
      <c r="AW138" s="166"/>
      <c r="AX138" s="167"/>
      <c r="AY138" s="165"/>
      <c r="AZ138" s="166"/>
      <c r="BA138" s="167"/>
      <c r="BB138" s="165"/>
      <c r="BC138" s="166"/>
      <c r="BD138" s="167"/>
      <c r="BE138" s="165"/>
      <c r="BF138" s="166"/>
      <c r="BG138" s="167"/>
      <c r="BH138" s="165"/>
      <c r="BI138" s="166"/>
      <c r="BJ138" s="167"/>
      <c r="BK138" s="165"/>
      <c r="BL138" s="166"/>
      <c r="BM138" s="167"/>
      <c r="BN138" s="165"/>
      <c r="BO138" s="166"/>
      <c r="BP138" s="167"/>
      <c r="BQ138" s="165"/>
      <c r="BR138" s="166"/>
      <c r="BS138" s="167"/>
      <c r="BT138" s="165"/>
      <c r="BU138" s="166"/>
      <c r="BV138" s="167"/>
      <c r="BW138" s="165"/>
      <c r="BX138" s="166"/>
      <c r="BY138" s="167"/>
      <c r="BZ138" s="165"/>
      <c r="CA138" s="166"/>
      <c r="CB138" s="167"/>
      <c r="CC138" s="165"/>
      <c r="CD138" s="166"/>
      <c r="CE138" s="167"/>
      <c r="CF138" s="165"/>
      <c r="CG138" s="166"/>
    </row>
    <row r="139" spans="2:85" ht="20.25" hidden="1" customHeight="1">
      <c r="B139" s="38">
        <f t="shared" ref="B139:B202" si="19">B138+1</f>
        <v>48</v>
      </c>
      <c r="C139" s="45">
        <f t="shared" ref="C139:C202" si="20">C138+7</f>
        <v>43829</v>
      </c>
      <c r="D139" s="45"/>
      <c r="E139" s="19"/>
      <c r="F139" s="17"/>
      <c r="G139" s="17"/>
      <c r="H139" s="19"/>
      <c r="I139" s="17"/>
      <c r="J139" s="17"/>
      <c r="K139" s="19"/>
      <c r="L139" s="17"/>
      <c r="M139" s="17"/>
      <c r="N139" s="19"/>
      <c r="O139" s="17"/>
      <c r="P139" s="17"/>
      <c r="Q139" s="19"/>
      <c r="R139" s="17"/>
      <c r="S139" s="17"/>
      <c r="T139" s="19"/>
      <c r="U139" s="17"/>
      <c r="V139" s="17"/>
      <c r="W139" s="19"/>
      <c r="X139" s="17"/>
      <c r="Y139" s="17"/>
      <c r="Z139" s="212">
        <f t="shared" si="11"/>
        <v>5</v>
      </c>
      <c r="AA139" s="213"/>
      <c r="AB139" s="213"/>
      <c r="AC139" s="212">
        <f t="shared" si="12"/>
        <v>15</v>
      </c>
      <c r="AD139" s="275"/>
      <c r="AE139" s="168"/>
      <c r="AF139" s="212">
        <f t="shared" si="13"/>
        <v>15</v>
      </c>
      <c r="AG139" s="165"/>
      <c r="AH139" s="168"/>
      <c r="AI139" s="167">
        <f t="shared" si="14"/>
        <v>23</v>
      </c>
      <c r="AJ139" s="163"/>
      <c r="AK139" s="164"/>
      <c r="AL139" s="19">
        <f t="shared" si="18"/>
        <v>26</v>
      </c>
      <c r="AM139" s="164"/>
      <c r="AN139" s="164"/>
      <c r="AO139" s="167">
        <f t="shared" si="16"/>
        <v>23</v>
      </c>
      <c r="AP139" s="163"/>
      <c r="AQ139" s="164"/>
      <c r="AR139" s="169">
        <f t="shared" si="17"/>
        <v>33</v>
      </c>
      <c r="AS139" s="39"/>
      <c r="AT139" s="214"/>
      <c r="AU139" s="167"/>
      <c r="AV139" s="165"/>
      <c r="AW139" s="166"/>
      <c r="AX139" s="167"/>
      <c r="AY139" s="165"/>
      <c r="AZ139" s="166"/>
      <c r="BA139" s="167"/>
      <c r="BB139" s="165"/>
      <c r="BC139" s="166"/>
      <c r="BD139" s="167"/>
      <c r="BE139" s="165"/>
      <c r="BF139" s="166"/>
      <c r="BG139" s="167"/>
      <c r="BH139" s="165"/>
      <c r="BI139" s="166"/>
      <c r="BJ139" s="167"/>
      <c r="BK139" s="165"/>
      <c r="BL139" s="166"/>
      <c r="BM139" s="167"/>
      <c r="BN139" s="165"/>
      <c r="BO139" s="166"/>
      <c r="BP139" s="167"/>
      <c r="BQ139" s="165"/>
      <c r="BR139" s="166"/>
      <c r="BS139" s="167"/>
      <c r="BT139" s="165"/>
      <c r="BU139" s="166"/>
      <c r="BV139" s="167"/>
      <c r="BW139" s="165"/>
      <c r="BX139" s="166"/>
      <c r="BY139" s="167"/>
      <c r="BZ139" s="165"/>
      <c r="CA139" s="166"/>
      <c r="CB139" s="167"/>
      <c r="CC139" s="165"/>
      <c r="CD139" s="166"/>
      <c r="CE139" s="167"/>
      <c r="CF139" s="165"/>
      <c r="CG139" s="166"/>
    </row>
    <row r="140" spans="2:85" ht="182.25" hidden="1" customHeight="1">
      <c r="B140" s="38">
        <f t="shared" si="19"/>
        <v>49</v>
      </c>
      <c r="C140" s="16">
        <f t="shared" si="20"/>
        <v>43836</v>
      </c>
      <c r="D140" s="16"/>
      <c r="E140" s="19"/>
      <c r="F140" s="17"/>
      <c r="G140" s="17"/>
      <c r="H140" s="19"/>
      <c r="I140" s="17"/>
      <c r="J140" s="17"/>
      <c r="K140" s="19"/>
      <c r="L140" s="17"/>
      <c r="M140" s="17"/>
      <c r="N140" s="19"/>
      <c r="O140" s="17"/>
      <c r="P140" s="17"/>
      <c r="Q140" s="19"/>
      <c r="R140" s="17"/>
      <c r="S140" s="17"/>
      <c r="T140" s="19"/>
      <c r="U140" s="17"/>
      <c r="V140" s="17"/>
      <c r="W140" s="19"/>
      <c r="X140" s="17"/>
      <c r="Y140" s="17"/>
      <c r="Z140" s="19">
        <f t="shared" si="11"/>
        <v>4</v>
      </c>
      <c r="AA140" s="17"/>
      <c r="AB140" s="17"/>
      <c r="AC140" s="19">
        <f t="shared" si="12"/>
        <v>14</v>
      </c>
      <c r="AD140" s="224" t="s">
        <v>479</v>
      </c>
      <c r="AE140" s="142"/>
      <c r="AF140" s="19">
        <f t="shared" si="13"/>
        <v>14</v>
      </c>
      <c r="AG140" s="224" t="s">
        <v>479</v>
      </c>
      <c r="AH140" s="142" t="s">
        <v>338</v>
      </c>
      <c r="AI140" s="19">
        <f t="shared" si="14"/>
        <v>22</v>
      </c>
      <c r="AJ140" s="24"/>
      <c r="AK140" s="26" t="s">
        <v>351</v>
      </c>
      <c r="AL140" s="19">
        <f t="shared" si="18"/>
        <v>25</v>
      </c>
      <c r="AM140" s="50" t="s">
        <v>426</v>
      </c>
      <c r="AN140" s="263" t="s">
        <v>427</v>
      </c>
      <c r="AO140" s="19">
        <f t="shared" si="16"/>
        <v>22</v>
      </c>
      <c r="AP140" s="274" t="s">
        <v>682</v>
      </c>
      <c r="AQ140" s="26" t="s">
        <v>687</v>
      </c>
      <c r="AR140" s="19">
        <f t="shared" si="17"/>
        <v>32</v>
      </c>
      <c r="AS140" s="232" t="s">
        <v>620</v>
      </c>
      <c r="AT140" s="20" t="s">
        <v>627</v>
      </c>
      <c r="AU140" s="19"/>
      <c r="AV140" s="32"/>
      <c r="AW140" s="20"/>
      <c r="AX140" s="19"/>
      <c r="AY140" s="32"/>
      <c r="AZ140" s="20"/>
      <c r="BA140" s="19"/>
      <c r="BB140" s="32"/>
      <c r="BC140" s="20"/>
      <c r="BD140" s="19"/>
      <c r="BE140" s="32"/>
      <c r="BF140" s="20"/>
      <c r="BG140" s="19"/>
      <c r="BH140" s="32"/>
      <c r="BI140" s="20"/>
      <c r="BJ140" s="19"/>
      <c r="BK140" s="32"/>
      <c r="BL140" s="20"/>
      <c r="BM140" s="19"/>
      <c r="BN140" s="32"/>
      <c r="BO140" s="20"/>
      <c r="BP140" s="19"/>
      <c r="BQ140" s="32"/>
      <c r="BR140" s="20"/>
      <c r="BS140" s="19"/>
      <c r="BT140" s="32"/>
      <c r="BU140" s="20"/>
      <c r="BV140" s="19"/>
      <c r="BW140" s="32"/>
      <c r="BX140" s="20"/>
      <c r="BY140" s="19"/>
      <c r="BZ140" s="32"/>
      <c r="CA140" s="20"/>
      <c r="CB140" s="19"/>
      <c r="CC140" s="32"/>
      <c r="CD140" s="20"/>
      <c r="CE140" s="19"/>
      <c r="CF140" s="32"/>
      <c r="CG140" s="20"/>
    </row>
    <row r="141" spans="2:85" ht="60.75" hidden="1" customHeight="1">
      <c r="B141" s="38">
        <f t="shared" si="19"/>
        <v>50</v>
      </c>
      <c r="C141" s="45">
        <f t="shared" si="20"/>
        <v>43843</v>
      </c>
      <c r="D141" s="16"/>
      <c r="E141" s="19"/>
      <c r="F141" s="17"/>
      <c r="G141" s="17"/>
      <c r="H141" s="19"/>
      <c r="I141" s="17"/>
      <c r="J141" s="17"/>
      <c r="K141" s="19"/>
      <c r="L141" s="17"/>
      <c r="M141" s="17"/>
      <c r="N141" s="19"/>
      <c r="O141" s="17"/>
      <c r="P141" s="17"/>
      <c r="Q141" s="19"/>
      <c r="R141" s="17"/>
      <c r="S141" s="17"/>
      <c r="T141" s="19"/>
      <c r="U141" s="17"/>
      <c r="V141" s="17"/>
      <c r="W141" s="19"/>
      <c r="X141" s="17"/>
      <c r="Y141" s="17"/>
      <c r="Z141" s="19">
        <f t="shared" si="11"/>
        <v>3</v>
      </c>
      <c r="AA141" s="17"/>
      <c r="AB141" s="17"/>
      <c r="AC141" s="19">
        <f t="shared" si="12"/>
        <v>13</v>
      </c>
      <c r="AD141" s="224" t="s">
        <v>464</v>
      </c>
      <c r="AE141" s="43"/>
      <c r="AF141" s="19">
        <f t="shared" si="13"/>
        <v>13</v>
      </c>
      <c r="AG141" s="224" t="s">
        <v>464</v>
      </c>
      <c r="AH141" s="43" t="s">
        <v>364</v>
      </c>
      <c r="AI141" s="19">
        <f t="shared" si="14"/>
        <v>21</v>
      </c>
      <c r="AJ141" s="28" t="s">
        <v>405</v>
      </c>
      <c r="AK141" s="58" t="s">
        <v>342</v>
      </c>
      <c r="AL141" s="19">
        <f t="shared" si="18"/>
        <v>24</v>
      </c>
      <c r="AM141" s="143" t="s">
        <v>441</v>
      </c>
      <c r="AN141" s="142"/>
      <c r="AO141" s="19">
        <f t="shared" si="16"/>
        <v>21</v>
      </c>
      <c r="AP141" s="311" t="s">
        <v>683</v>
      </c>
      <c r="AQ141" s="305" t="s">
        <v>688</v>
      </c>
      <c r="AR141" s="145">
        <f t="shared" si="17"/>
        <v>31</v>
      </c>
      <c r="AS141" s="23" t="s">
        <v>574</v>
      </c>
      <c r="AT141" s="146"/>
      <c r="AU141" s="19"/>
      <c r="AV141" s="32"/>
      <c r="AW141" s="31"/>
      <c r="AX141" s="19"/>
      <c r="AY141" s="32"/>
      <c r="AZ141" s="31"/>
      <c r="BA141" s="19"/>
      <c r="BB141" s="32"/>
      <c r="BC141" s="32"/>
      <c r="BD141" s="19"/>
      <c r="BE141" s="32"/>
      <c r="BF141" s="32"/>
      <c r="BG141" s="19"/>
      <c r="BH141" s="32"/>
      <c r="BI141" s="32"/>
      <c r="BJ141" s="19"/>
      <c r="BK141" s="32"/>
      <c r="BL141" s="32"/>
      <c r="BM141" s="19"/>
      <c r="BN141" s="32"/>
      <c r="BO141" s="32"/>
      <c r="BP141" s="19"/>
      <c r="BQ141" s="32"/>
      <c r="BR141" s="32"/>
      <c r="BS141" s="19"/>
      <c r="BT141" s="32"/>
      <c r="BU141" s="32"/>
      <c r="BV141" s="19"/>
      <c r="BW141" s="32"/>
      <c r="BX141" s="32"/>
      <c r="BY141" s="19"/>
      <c r="BZ141" s="32"/>
      <c r="CA141" s="32"/>
      <c r="CB141" s="19"/>
      <c r="CC141" s="32"/>
      <c r="CD141" s="32"/>
      <c r="CE141" s="19"/>
      <c r="CF141" s="32"/>
      <c r="CG141" s="32"/>
    </row>
    <row r="142" spans="2:85" ht="101.25" hidden="1" customHeight="1">
      <c r="B142" s="38">
        <f t="shared" si="19"/>
        <v>51</v>
      </c>
      <c r="C142" s="45">
        <f t="shared" si="20"/>
        <v>43850</v>
      </c>
      <c r="D142" s="16"/>
      <c r="E142" s="19"/>
      <c r="F142" s="17"/>
      <c r="G142" s="17"/>
      <c r="H142" s="19"/>
      <c r="I142" s="17"/>
      <c r="J142" s="17"/>
      <c r="K142" s="19"/>
      <c r="L142" s="17"/>
      <c r="M142" s="17"/>
      <c r="N142" s="19"/>
      <c r="O142" s="17"/>
      <c r="P142" s="17"/>
      <c r="Q142" s="19"/>
      <c r="R142" s="17"/>
      <c r="S142" s="17"/>
      <c r="T142" s="19"/>
      <c r="U142" s="17"/>
      <c r="V142" s="17"/>
      <c r="W142" s="19"/>
      <c r="X142" s="17"/>
      <c r="Y142" s="17"/>
      <c r="Z142" s="19">
        <f t="shared" si="11"/>
        <v>2</v>
      </c>
      <c r="AA142" s="17"/>
      <c r="AB142" s="17"/>
      <c r="AC142" s="19">
        <f t="shared" si="12"/>
        <v>12</v>
      </c>
      <c r="AD142" s="224" t="s">
        <v>453</v>
      </c>
      <c r="AE142" s="278"/>
      <c r="AF142" s="19">
        <f t="shared" si="13"/>
        <v>12</v>
      </c>
      <c r="AG142" s="224" t="s">
        <v>453</v>
      </c>
      <c r="AH142" s="304"/>
      <c r="AI142" s="19">
        <f t="shared" si="14"/>
        <v>20</v>
      </c>
      <c r="AJ142" s="24"/>
      <c r="AK142" s="43"/>
      <c r="AL142" s="19">
        <f t="shared" si="18"/>
        <v>23</v>
      </c>
      <c r="AM142" s="143" t="s">
        <v>442</v>
      </c>
      <c r="AN142" s="142" t="s">
        <v>444</v>
      </c>
      <c r="AO142" s="19">
        <f t="shared" si="16"/>
        <v>20</v>
      </c>
      <c r="AP142" s="264"/>
      <c r="AQ142" s="303"/>
      <c r="AR142" s="19">
        <f t="shared" si="17"/>
        <v>30</v>
      </c>
      <c r="AS142" s="232" t="s">
        <v>519</v>
      </c>
      <c r="AT142" s="57"/>
      <c r="AU142" s="19"/>
      <c r="AV142" s="32"/>
      <c r="AW142" s="32"/>
      <c r="AX142" s="19"/>
      <c r="AY142" s="32"/>
      <c r="AZ142" s="32"/>
      <c r="BA142" s="19"/>
      <c r="BB142" s="32"/>
      <c r="BC142" s="20"/>
      <c r="BD142" s="19"/>
      <c r="BE142" s="32"/>
      <c r="BF142" s="20"/>
      <c r="BG142" s="19"/>
      <c r="BH142" s="32"/>
      <c r="BI142" s="20"/>
      <c r="BJ142" s="19"/>
      <c r="BK142" s="32"/>
      <c r="BL142" s="20"/>
      <c r="BM142" s="19"/>
      <c r="BN142" s="32"/>
      <c r="BO142" s="20"/>
      <c r="BP142" s="19"/>
      <c r="BQ142" s="32"/>
      <c r="BR142" s="20"/>
      <c r="BS142" s="19"/>
      <c r="BT142" s="32"/>
      <c r="BU142" s="20"/>
      <c r="BV142" s="19"/>
      <c r="BW142" s="32"/>
      <c r="BX142" s="20"/>
      <c r="BY142" s="19"/>
      <c r="BZ142" s="32"/>
      <c r="CA142" s="20"/>
      <c r="CB142" s="19"/>
      <c r="CC142" s="32"/>
      <c r="CD142" s="20"/>
      <c r="CE142" s="19"/>
      <c r="CF142" s="32"/>
      <c r="CG142" s="20"/>
    </row>
    <row r="143" spans="2:85" ht="138" hidden="1" customHeight="1">
      <c r="B143" s="38">
        <f t="shared" si="19"/>
        <v>52</v>
      </c>
      <c r="C143" s="45">
        <f t="shared" si="20"/>
        <v>43857</v>
      </c>
      <c r="D143" s="16"/>
      <c r="E143" s="19"/>
      <c r="F143" s="17"/>
      <c r="G143" s="17"/>
      <c r="H143" s="19"/>
      <c r="I143" s="17"/>
      <c r="J143" s="17"/>
      <c r="K143" s="19"/>
      <c r="L143" s="17"/>
      <c r="M143" s="17"/>
      <c r="N143" s="19"/>
      <c r="O143" s="17"/>
      <c r="P143" s="17"/>
      <c r="Q143" s="19"/>
      <c r="R143" s="17"/>
      <c r="S143" s="17"/>
      <c r="T143" s="19"/>
      <c r="U143" s="17"/>
      <c r="V143" s="17"/>
      <c r="W143" s="19"/>
      <c r="X143" s="17"/>
      <c r="Y143" s="17"/>
      <c r="Z143" s="19">
        <f t="shared" si="11"/>
        <v>1</v>
      </c>
      <c r="AA143" s="17"/>
      <c r="AB143" s="17"/>
      <c r="AC143" s="19">
        <f t="shared" si="12"/>
        <v>11</v>
      </c>
      <c r="AD143" s="28" t="s">
        <v>478</v>
      </c>
      <c r="AE143" s="219"/>
      <c r="AF143" s="19">
        <f t="shared" si="13"/>
        <v>11</v>
      </c>
      <c r="AG143" s="28" t="s">
        <v>590</v>
      </c>
      <c r="AH143" s="219"/>
      <c r="AI143" s="134">
        <f t="shared" si="14"/>
        <v>19</v>
      </c>
      <c r="AJ143" s="132"/>
      <c r="AK143" s="133"/>
      <c r="AL143" s="134">
        <f t="shared" si="18"/>
        <v>22</v>
      </c>
      <c r="AM143" s="143" t="s">
        <v>352</v>
      </c>
      <c r="AN143" s="146" t="s">
        <v>443</v>
      </c>
      <c r="AO143" s="134">
        <f t="shared" si="16"/>
        <v>19</v>
      </c>
      <c r="AP143" s="274" t="s">
        <v>640</v>
      </c>
      <c r="AQ143" s="58" t="s">
        <v>624</v>
      </c>
      <c r="AR143" s="134">
        <f t="shared" si="17"/>
        <v>29</v>
      </c>
      <c r="AS143" s="22" t="s">
        <v>541</v>
      </c>
      <c r="AT143" s="57" t="s">
        <v>569</v>
      </c>
      <c r="AU143" s="19">
        <f t="shared" ref="AU143:AU178" si="21">AU144+1</f>
        <v>36</v>
      </c>
      <c r="AV143" s="250"/>
      <c r="AW143" s="314"/>
      <c r="AX143" s="19">
        <f t="shared" ref="AX143:AX179" si="22">AX144+1</f>
        <v>37</v>
      </c>
      <c r="AY143" s="250"/>
      <c r="AZ143" s="314"/>
      <c r="BA143" s="19"/>
      <c r="BB143" s="32"/>
      <c r="BC143" s="20"/>
      <c r="BD143" s="19"/>
      <c r="BE143" s="32"/>
      <c r="BF143" s="20"/>
      <c r="BG143" s="19"/>
      <c r="BH143" s="32"/>
      <c r="BI143" s="20"/>
      <c r="BJ143" s="19"/>
      <c r="BK143" s="32"/>
      <c r="BL143" s="20"/>
      <c r="BM143" s="19"/>
      <c r="BN143" s="32"/>
      <c r="BO143" s="20"/>
      <c r="BP143" s="19"/>
      <c r="BQ143" s="32"/>
      <c r="BR143" s="20"/>
      <c r="BS143" s="19"/>
      <c r="BT143" s="32"/>
      <c r="BU143" s="20"/>
      <c r="BV143" s="19"/>
      <c r="BW143" s="32"/>
      <c r="BX143" s="20"/>
      <c r="BY143" s="19"/>
      <c r="BZ143" s="32"/>
      <c r="CA143" s="20"/>
      <c r="CB143" s="19"/>
      <c r="CC143" s="32"/>
      <c r="CD143" s="20"/>
      <c r="CE143" s="19"/>
      <c r="CF143" s="32"/>
      <c r="CG143" s="20"/>
    </row>
    <row r="144" spans="2:85" ht="141.75" hidden="1" customHeight="1">
      <c r="B144" s="38">
        <v>1</v>
      </c>
      <c r="C144" s="45">
        <f t="shared" si="20"/>
        <v>43864</v>
      </c>
      <c r="D144" s="16"/>
      <c r="E144" s="19"/>
      <c r="F144" s="17"/>
      <c r="G144" s="17"/>
      <c r="H144" s="19"/>
      <c r="I144" s="17"/>
      <c r="J144" s="17"/>
      <c r="K144" s="19"/>
      <c r="L144" s="17"/>
      <c r="M144" s="17"/>
      <c r="N144" s="19"/>
      <c r="O144" s="17"/>
      <c r="P144" s="17"/>
      <c r="Q144" s="19"/>
      <c r="R144" s="17"/>
      <c r="S144" s="17"/>
      <c r="T144" s="19"/>
      <c r="U144" s="17"/>
      <c r="V144" s="17"/>
      <c r="W144" s="19"/>
      <c r="X144" s="17"/>
      <c r="Y144" s="17"/>
      <c r="Z144" s="19">
        <v>0</v>
      </c>
      <c r="AA144" s="17" t="s">
        <v>249</v>
      </c>
      <c r="AB144" s="17"/>
      <c r="AC144" s="130">
        <f t="shared" si="12"/>
        <v>10</v>
      </c>
      <c r="AD144" s="28" t="s">
        <v>463</v>
      </c>
      <c r="AE144" s="18" t="s">
        <v>71</v>
      </c>
      <c r="AF144" s="130">
        <f t="shared" si="13"/>
        <v>10</v>
      </c>
      <c r="AG144" s="28" t="s">
        <v>296</v>
      </c>
      <c r="AH144" s="18"/>
      <c r="AI144" s="19">
        <f t="shared" si="14"/>
        <v>18</v>
      </c>
      <c r="AJ144" s="24" t="s">
        <v>341</v>
      </c>
      <c r="AK144" s="26" t="s">
        <v>346</v>
      </c>
      <c r="AL144" s="19">
        <f t="shared" si="18"/>
        <v>21</v>
      </c>
      <c r="AM144" s="28" t="s">
        <v>404</v>
      </c>
      <c r="AN144" s="43" t="s">
        <v>353</v>
      </c>
      <c r="AO144" s="19">
        <f t="shared" si="16"/>
        <v>18</v>
      </c>
      <c r="AP144" s="224" t="s">
        <v>671</v>
      </c>
      <c r="AR144" s="19">
        <f t="shared" si="17"/>
        <v>28</v>
      </c>
      <c r="AS144" s="22" t="s">
        <v>673</v>
      </c>
      <c r="AT144" s="321" t="s">
        <v>679</v>
      </c>
      <c r="AU144" s="145">
        <f t="shared" si="21"/>
        <v>35</v>
      </c>
      <c r="AV144" s="147" t="s">
        <v>643</v>
      </c>
      <c r="AW144" s="31"/>
      <c r="AX144" s="145">
        <f t="shared" si="22"/>
        <v>36</v>
      </c>
      <c r="AY144" s="147" t="s">
        <v>643</v>
      </c>
      <c r="AZ144" s="31"/>
      <c r="BA144" s="19"/>
      <c r="BB144" s="32"/>
      <c r="BC144" s="32"/>
      <c r="BD144" s="19"/>
      <c r="BE144" s="32"/>
      <c r="BF144" s="32"/>
      <c r="BG144" s="19"/>
      <c r="BH144" s="32"/>
      <c r="BI144" s="32"/>
      <c r="BJ144" s="19"/>
      <c r="BK144" s="32"/>
      <c r="BL144" s="32"/>
      <c r="BM144" s="19"/>
      <c r="BN144" s="32"/>
      <c r="BO144" s="32"/>
      <c r="BP144" s="19"/>
      <c r="BQ144" s="32"/>
      <c r="BR144" s="32"/>
      <c r="BS144" s="19"/>
      <c r="BT144" s="32"/>
      <c r="BU144" s="32"/>
      <c r="BV144" s="19"/>
      <c r="BW144" s="32"/>
      <c r="BX144" s="32"/>
      <c r="BY144" s="19"/>
      <c r="BZ144" s="32"/>
      <c r="CA144" s="32"/>
      <c r="CB144" s="19"/>
      <c r="CC144" s="32"/>
      <c r="CD144" s="32"/>
      <c r="CE144" s="19"/>
      <c r="CF144" s="32"/>
      <c r="CG144" s="32"/>
    </row>
    <row r="145" spans="2:85" ht="81" hidden="1" customHeight="1">
      <c r="B145" s="38">
        <f t="shared" si="19"/>
        <v>2</v>
      </c>
      <c r="C145" s="16">
        <f t="shared" si="20"/>
        <v>43871</v>
      </c>
      <c r="D145" s="16"/>
      <c r="E145" s="19"/>
      <c r="F145" s="17"/>
      <c r="G145" s="17"/>
      <c r="H145" s="19"/>
      <c r="I145" s="17"/>
      <c r="J145" s="17"/>
      <c r="K145" s="19"/>
      <c r="L145" s="17"/>
      <c r="M145" s="17"/>
      <c r="N145" s="19"/>
      <c r="O145" s="17"/>
      <c r="P145" s="17"/>
      <c r="Q145" s="19"/>
      <c r="R145" s="17"/>
      <c r="S145" s="17"/>
      <c r="T145" s="19"/>
      <c r="U145" s="17"/>
      <c r="V145" s="17"/>
      <c r="W145" s="19"/>
      <c r="X145" s="17"/>
      <c r="Y145" s="17"/>
      <c r="Z145" s="19"/>
      <c r="AA145" s="17"/>
      <c r="AB145" s="17"/>
      <c r="AC145" s="19">
        <f t="shared" si="12"/>
        <v>9</v>
      </c>
      <c r="AD145" s="28" t="s">
        <v>477</v>
      </c>
      <c r="AE145" s="42"/>
      <c r="AF145" s="19">
        <f t="shared" si="13"/>
        <v>9</v>
      </c>
      <c r="AG145" s="250"/>
      <c r="AH145" s="42"/>
      <c r="AI145" s="140">
        <f t="shared" si="14"/>
        <v>17</v>
      </c>
      <c r="AJ145" s="139" t="s">
        <v>91</v>
      </c>
      <c r="AK145" s="222" t="s">
        <v>305</v>
      </c>
      <c r="AL145" s="140">
        <f t="shared" si="18"/>
        <v>20</v>
      </c>
      <c r="AM145" s="220"/>
      <c r="AN145" s="221"/>
      <c r="AO145" s="140">
        <f t="shared" si="16"/>
        <v>17</v>
      </c>
      <c r="AP145" s="293" t="s">
        <v>672</v>
      </c>
      <c r="AQ145" s="43" t="s">
        <v>593</v>
      </c>
      <c r="AR145" s="140">
        <f t="shared" si="17"/>
        <v>27</v>
      </c>
      <c r="AS145" s="135" t="s">
        <v>674</v>
      </c>
      <c r="AT145" s="205" t="s">
        <v>700</v>
      </c>
      <c r="AU145" s="145">
        <f t="shared" si="21"/>
        <v>34</v>
      </c>
      <c r="AV145" s="147" t="s">
        <v>644</v>
      </c>
      <c r="AW145" s="57"/>
      <c r="AX145" s="145">
        <f t="shared" si="22"/>
        <v>35</v>
      </c>
      <c r="AY145" s="147" t="s">
        <v>644</v>
      </c>
      <c r="AZ145" s="57"/>
      <c r="BA145" s="19"/>
      <c r="BB145" s="32"/>
      <c r="BC145" s="18"/>
      <c r="BD145" s="19"/>
      <c r="BE145" s="32"/>
      <c r="BF145" s="18"/>
      <c r="BG145" s="19"/>
      <c r="BH145" s="32"/>
      <c r="BI145" s="18"/>
      <c r="BJ145" s="19"/>
      <c r="BK145" s="32"/>
      <c r="BL145" s="18"/>
      <c r="BM145" s="19"/>
      <c r="BN145" s="32"/>
      <c r="BO145" s="18"/>
      <c r="BP145" s="19"/>
      <c r="BQ145" s="32"/>
      <c r="BR145" s="18"/>
      <c r="BS145" s="19"/>
      <c r="BT145" s="32"/>
      <c r="BU145" s="18"/>
      <c r="BV145" s="19"/>
      <c r="BW145" s="32"/>
      <c r="BX145" s="18"/>
      <c r="BY145" s="19"/>
      <c r="BZ145" s="32"/>
      <c r="CA145" s="18"/>
      <c r="CB145" s="19"/>
      <c r="CC145" s="32"/>
      <c r="CD145" s="18"/>
      <c r="CE145" s="19"/>
      <c r="CF145" s="32"/>
      <c r="CG145" s="18"/>
    </row>
    <row r="146" spans="2:85" ht="162" hidden="1" customHeight="1">
      <c r="B146" s="38">
        <f t="shared" si="19"/>
        <v>3</v>
      </c>
      <c r="C146" s="16">
        <f t="shared" si="20"/>
        <v>43878</v>
      </c>
      <c r="D146" s="16"/>
      <c r="E146" s="19"/>
      <c r="F146" s="17"/>
      <c r="G146" s="17"/>
      <c r="H146" s="19"/>
      <c r="I146" s="17"/>
      <c r="J146" s="17"/>
      <c r="K146" s="19"/>
      <c r="L146" s="17"/>
      <c r="M146" s="17"/>
      <c r="N146" s="19"/>
      <c r="O146" s="17"/>
      <c r="P146" s="17"/>
      <c r="Q146" s="19"/>
      <c r="R146" s="17"/>
      <c r="S146" s="17"/>
      <c r="T146" s="19"/>
      <c r="U146" s="17"/>
      <c r="V146" s="17"/>
      <c r="W146" s="19"/>
      <c r="X146" s="17"/>
      <c r="Y146" s="17"/>
      <c r="Z146" s="19"/>
      <c r="AA146" s="17"/>
      <c r="AB146" s="17"/>
      <c r="AC146" s="19">
        <f t="shared" si="12"/>
        <v>8</v>
      </c>
      <c r="AD146" s="28"/>
      <c r="AE146" s="17" t="s">
        <v>408</v>
      </c>
      <c r="AF146" s="19">
        <f t="shared" si="13"/>
        <v>8</v>
      </c>
      <c r="AG146" s="250"/>
      <c r="AH146" s="17" t="s">
        <v>408</v>
      </c>
      <c r="AI146" s="130">
        <f t="shared" si="14"/>
        <v>16</v>
      </c>
      <c r="AJ146" s="24" t="s">
        <v>83</v>
      </c>
      <c r="AK146" s="58" t="s">
        <v>77</v>
      </c>
      <c r="AL146" s="134">
        <f t="shared" si="18"/>
        <v>19</v>
      </c>
      <c r="AM146" s="132"/>
      <c r="AN146" s="133" t="s">
        <v>302</v>
      </c>
      <c r="AO146" s="130">
        <f t="shared" si="16"/>
        <v>16</v>
      </c>
      <c r="AP146" s="277" t="s">
        <v>676</v>
      </c>
      <c r="AQ146" s="308" t="s">
        <v>698</v>
      </c>
      <c r="AR146" s="19">
        <f t="shared" si="17"/>
        <v>26</v>
      </c>
      <c r="AS146" s="254" t="s">
        <v>705</v>
      </c>
      <c r="AT146" s="205" t="s">
        <v>628</v>
      </c>
      <c r="AU146" s="145">
        <f t="shared" si="21"/>
        <v>33</v>
      </c>
      <c r="AV146" s="23" t="s">
        <v>654</v>
      </c>
      <c r="AW146" s="57" t="s">
        <v>626</v>
      </c>
      <c r="AX146" s="145">
        <f t="shared" si="22"/>
        <v>34</v>
      </c>
      <c r="AY146" s="23" t="s">
        <v>654</v>
      </c>
      <c r="AZ146" s="57" t="s">
        <v>626</v>
      </c>
      <c r="BA146" s="19"/>
      <c r="BB146" s="32"/>
      <c r="BC146" s="20"/>
      <c r="BD146" s="19"/>
      <c r="BE146" s="32"/>
      <c r="BF146" s="20"/>
      <c r="BG146" s="19"/>
      <c r="BH146" s="32"/>
      <c r="BI146" s="20"/>
      <c r="BJ146" s="19"/>
      <c r="BK146" s="32"/>
      <c r="BL146" s="20"/>
      <c r="BM146" s="19"/>
      <c r="BN146" s="32"/>
      <c r="BO146" s="20"/>
      <c r="BP146" s="19"/>
      <c r="BQ146" s="32"/>
      <c r="BR146" s="20"/>
      <c r="BS146" s="19"/>
      <c r="BT146" s="32"/>
      <c r="BU146" s="20"/>
      <c r="BV146" s="19"/>
      <c r="BW146" s="32"/>
      <c r="BX146" s="20"/>
      <c r="BY146" s="19"/>
      <c r="BZ146" s="32"/>
      <c r="CA146" s="20"/>
      <c r="CB146" s="19"/>
      <c r="CC146" s="32"/>
      <c r="CD146" s="20"/>
      <c r="CE146" s="19"/>
      <c r="CF146" s="32"/>
      <c r="CG146" s="20"/>
    </row>
    <row r="147" spans="2:85" ht="141.75" hidden="1" customHeight="1">
      <c r="B147" s="38">
        <f t="shared" si="19"/>
        <v>4</v>
      </c>
      <c r="C147" s="16">
        <f t="shared" si="20"/>
        <v>43885</v>
      </c>
      <c r="D147" s="16"/>
      <c r="E147" s="19"/>
      <c r="F147" s="17"/>
      <c r="G147" s="17"/>
      <c r="H147" s="19"/>
      <c r="I147" s="17"/>
      <c r="J147" s="17"/>
      <c r="K147" s="19"/>
      <c r="L147" s="17"/>
      <c r="M147" s="17"/>
      <c r="N147" s="19"/>
      <c r="O147" s="17"/>
      <c r="P147" s="17"/>
      <c r="Q147" s="19"/>
      <c r="R147" s="17"/>
      <c r="S147" s="17"/>
      <c r="T147" s="19"/>
      <c r="U147" s="17"/>
      <c r="V147" s="17"/>
      <c r="W147" s="19"/>
      <c r="X147" s="17"/>
      <c r="Y147" s="17"/>
      <c r="Z147" s="19"/>
      <c r="AA147" s="17"/>
      <c r="AB147" s="17"/>
      <c r="AC147" s="19">
        <f t="shared" si="12"/>
        <v>7</v>
      </c>
      <c r="AD147" s="17"/>
      <c r="AE147" s="17" t="s">
        <v>162</v>
      </c>
      <c r="AF147" s="19">
        <f t="shared" si="13"/>
        <v>7</v>
      </c>
      <c r="AG147" s="17"/>
      <c r="AH147" s="17" t="s">
        <v>162</v>
      </c>
      <c r="AI147" s="209">
        <f t="shared" si="14"/>
        <v>15</v>
      </c>
      <c r="AJ147" s="24" t="s">
        <v>92</v>
      </c>
      <c r="AK147" s="52" t="s">
        <v>182</v>
      </c>
      <c r="AL147" s="19">
        <f t="shared" si="18"/>
        <v>18</v>
      </c>
      <c r="AM147" s="24"/>
      <c r="AN147" s="26" t="s">
        <v>301</v>
      </c>
      <c r="AO147" s="209">
        <f t="shared" si="16"/>
        <v>15</v>
      </c>
      <c r="AP147" s="276" t="s">
        <v>677</v>
      </c>
      <c r="AQ147" s="155"/>
      <c r="AR147" s="19">
        <f t="shared" si="17"/>
        <v>25</v>
      </c>
      <c r="AS147" s="50" t="s">
        <v>699</v>
      </c>
      <c r="AT147" s="263" t="s">
        <v>690</v>
      </c>
      <c r="AU147" s="145">
        <f t="shared" si="21"/>
        <v>32</v>
      </c>
      <c r="AV147" s="23" t="s">
        <v>655</v>
      </c>
      <c r="AW147" s="205"/>
      <c r="AX147" s="145">
        <f t="shared" si="22"/>
        <v>33</v>
      </c>
      <c r="AY147" s="23" t="s">
        <v>655</v>
      </c>
      <c r="AZ147" s="205"/>
      <c r="BA147" s="19"/>
      <c r="BB147" s="32"/>
      <c r="BC147" s="20"/>
      <c r="BD147" s="19"/>
      <c r="BE147" s="32"/>
      <c r="BF147" s="20"/>
      <c r="BG147" s="19"/>
      <c r="BH147" s="32"/>
      <c r="BI147" s="20"/>
      <c r="BJ147" s="19"/>
      <c r="BK147" s="32"/>
      <c r="BL147" s="20"/>
      <c r="BM147" s="19"/>
      <c r="BN147" s="32"/>
      <c r="BO147" s="20"/>
      <c r="BP147" s="19"/>
      <c r="BQ147" s="32"/>
      <c r="BR147" s="20"/>
      <c r="BS147" s="19"/>
      <c r="BT147" s="32"/>
      <c r="BU147" s="20"/>
      <c r="BV147" s="19"/>
      <c r="BW147" s="32"/>
      <c r="BX147" s="20"/>
      <c r="BY147" s="19"/>
      <c r="BZ147" s="32"/>
      <c r="CA147" s="20"/>
      <c r="CB147" s="19"/>
      <c r="CC147" s="32"/>
      <c r="CD147" s="20"/>
      <c r="CE147" s="19"/>
      <c r="CF147" s="32"/>
      <c r="CG147" s="20"/>
    </row>
    <row r="148" spans="2:85" ht="101.25" hidden="1" customHeight="1">
      <c r="B148" s="38">
        <f t="shared" si="19"/>
        <v>5</v>
      </c>
      <c r="C148" s="16">
        <f t="shared" si="20"/>
        <v>43892</v>
      </c>
      <c r="D148" s="16"/>
      <c r="E148" s="19"/>
      <c r="F148" s="17"/>
      <c r="G148" s="17"/>
      <c r="H148" s="19"/>
      <c r="I148" s="17"/>
      <c r="J148" s="17"/>
      <c r="K148" s="19"/>
      <c r="L148" s="17"/>
      <c r="M148" s="17"/>
      <c r="N148" s="19"/>
      <c r="O148" s="17"/>
      <c r="P148" s="17"/>
      <c r="Q148" s="19"/>
      <c r="R148" s="17"/>
      <c r="S148" s="17"/>
      <c r="T148" s="19"/>
      <c r="U148" s="17"/>
      <c r="V148" s="17"/>
      <c r="W148" s="19"/>
      <c r="X148" s="17"/>
      <c r="Y148" s="17"/>
      <c r="Z148" s="19"/>
      <c r="AA148" s="17"/>
      <c r="AB148" s="17"/>
      <c r="AC148" s="19">
        <f t="shared" si="12"/>
        <v>6</v>
      </c>
      <c r="AD148" s="17"/>
      <c r="AE148" s="17"/>
      <c r="AF148" s="19">
        <f t="shared" si="13"/>
        <v>6</v>
      </c>
      <c r="AG148" s="17"/>
      <c r="AH148" s="17"/>
      <c r="AI148" s="19">
        <f t="shared" si="14"/>
        <v>14</v>
      </c>
      <c r="AJ148" s="24"/>
      <c r="AK148" s="150" t="s">
        <v>70</v>
      </c>
      <c r="AL148" s="19">
        <f t="shared" si="18"/>
        <v>17</v>
      </c>
      <c r="AM148" s="132" t="s">
        <v>231</v>
      </c>
      <c r="AN148" s="148"/>
      <c r="AO148" s="19">
        <f t="shared" si="16"/>
        <v>14</v>
      </c>
      <c r="AP148" s="136" t="s">
        <v>675</v>
      </c>
      <c r="AQ148" s="308" t="s">
        <v>684</v>
      </c>
      <c r="AR148" s="137">
        <f t="shared" si="17"/>
        <v>24</v>
      </c>
      <c r="AS148" s="143" t="s">
        <v>689</v>
      </c>
      <c r="AT148" s="57" t="s">
        <v>630</v>
      </c>
      <c r="AU148" s="19">
        <f t="shared" si="21"/>
        <v>31</v>
      </c>
      <c r="AV148" s="147" t="s">
        <v>619</v>
      </c>
      <c r="AW148" s="205"/>
      <c r="AX148" s="19">
        <f t="shared" si="22"/>
        <v>32</v>
      </c>
      <c r="AY148" s="147" t="s">
        <v>619</v>
      </c>
      <c r="AZ148" s="205"/>
      <c r="BA148" s="19"/>
      <c r="BB148" s="32"/>
      <c r="BC148" s="20"/>
      <c r="BD148" s="19"/>
      <c r="BE148" s="32"/>
      <c r="BF148" s="20"/>
      <c r="BG148" s="19"/>
      <c r="BH148" s="32"/>
      <c r="BI148" s="20"/>
      <c r="BJ148" s="19">
        <f t="shared" ref="BJ148:BJ203" si="23">BJ149+1</f>
        <v>57</v>
      </c>
      <c r="BK148" s="32"/>
      <c r="BL148" s="20"/>
      <c r="BM148" s="19"/>
      <c r="BN148" s="32"/>
      <c r="BO148" s="20"/>
      <c r="BP148" s="19"/>
      <c r="BQ148" s="32"/>
      <c r="BR148" s="20"/>
      <c r="BS148" s="19">
        <f t="shared" ref="BS148:BS212" si="24">BS149+1</f>
        <v>83</v>
      </c>
      <c r="BT148" s="32"/>
      <c r="BU148" s="20"/>
      <c r="BV148" s="19">
        <f t="shared" ref="BV148:BV203" si="25">BV149+1</f>
        <v>91</v>
      </c>
      <c r="BW148" s="32"/>
      <c r="BX148" s="20"/>
      <c r="BY148" s="19">
        <f t="shared" ref="BY148:BY211" si="26">BY149+1</f>
        <v>100</v>
      </c>
      <c r="BZ148" s="32"/>
      <c r="CA148" s="20"/>
      <c r="CB148" s="19">
        <f t="shared" ref="CB148:CB207" si="27">CB149+1</f>
        <v>109</v>
      </c>
      <c r="CC148" s="32"/>
      <c r="CD148" s="20"/>
      <c r="CE148" s="19">
        <f t="shared" ref="CE148:CE211" si="28">CE149+1</f>
        <v>117</v>
      </c>
      <c r="CF148" s="32"/>
      <c r="CG148" s="20"/>
    </row>
    <row r="149" spans="2:85" ht="81" hidden="1" customHeight="1">
      <c r="B149" s="38">
        <f t="shared" si="19"/>
        <v>6</v>
      </c>
      <c r="C149" s="16">
        <f t="shared" si="20"/>
        <v>43899</v>
      </c>
      <c r="D149" s="16"/>
      <c r="E149" s="19"/>
      <c r="F149" s="17"/>
      <c r="G149" s="17"/>
      <c r="H149" s="19"/>
      <c r="I149" s="17"/>
      <c r="J149" s="17"/>
      <c r="K149" s="19"/>
      <c r="L149" s="17"/>
      <c r="M149" s="17"/>
      <c r="N149" s="19"/>
      <c r="O149" s="17"/>
      <c r="P149" s="17"/>
      <c r="Q149" s="19"/>
      <c r="R149" s="17"/>
      <c r="S149" s="17"/>
      <c r="T149" s="19"/>
      <c r="U149" s="17"/>
      <c r="V149" s="17"/>
      <c r="W149" s="19"/>
      <c r="X149" s="17"/>
      <c r="Y149" s="17"/>
      <c r="Z149" s="19"/>
      <c r="AA149" s="17"/>
      <c r="AB149" s="17"/>
      <c r="AC149" s="19">
        <f t="shared" si="12"/>
        <v>5</v>
      </c>
      <c r="AD149" s="17"/>
      <c r="AE149" s="17"/>
      <c r="AF149" s="19">
        <f t="shared" si="13"/>
        <v>5</v>
      </c>
      <c r="AG149" s="17"/>
      <c r="AH149" s="17"/>
      <c r="AI149" s="19">
        <f t="shared" si="14"/>
        <v>13</v>
      </c>
      <c r="AJ149" s="24"/>
      <c r="AK149" s="43" t="s">
        <v>364</v>
      </c>
      <c r="AL149" s="130">
        <f t="shared" si="18"/>
        <v>16</v>
      </c>
      <c r="AM149" s="24" t="s">
        <v>83</v>
      </c>
      <c r="AN149" s="58" t="s">
        <v>77</v>
      </c>
      <c r="AO149" s="19">
        <f t="shared" si="16"/>
        <v>13</v>
      </c>
      <c r="AP149" s="24" t="s">
        <v>518</v>
      </c>
      <c r="AQ149" s="52" t="s">
        <v>622</v>
      </c>
      <c r="AR149" s="19">
        <f t="shared" si="17"/>
        <v>23</v>
      </c>
      <c r="AS149" s="264" t="s">
        <v>456</v>
      </c>
      <c r="AT149" s="142" t="s">
        <v>691</v>
      </c>
      <c r="AU149" s="19">
        <f t="shared" si="21"/>
        <v>30</v>
      </c>
      <c r="AV149" s="147" t="s">
        <v>465</v>
      </c>
      <c r="AW149" s="20"/>
      <c r="AX149" s="19">
        <f t="shared" si="22"/>
        <v>31</v>
      </c>
      <c r="AY149" s="147" t="s">
        <v>465</v>
      </c>
      <c r="AZ149" s="20"/>
      <c r="BA149" s="19">
        <f t="shared" ref="BA149:BA186" si="29">BA150+1</f>
        <v>38</v>
      </c>
      <c r="BB149" s="32"/>
      <c r="BC149" s="20"/>
      <c r="BD149" s="19">
        <f t="shared" ref="BD149:BD186" si="30">BD150+1</f>
        <v>38</v>
      </c>
      <c r="BE149" s="32"/>
      <c r="BF149" s="20"/>
      <c r="BG149" s="19">
        <f t="shared" ref="BG149:BG194" si="31">BG150+1</f>
        <v>47</v>
      </c>
      <c r="BH149" s="32"/>
      <c r="BI149" s="20"/>
      <c r="BJ149" s="19">
        <f t="shared" si="23"/>
        <v>56</v>
      </c>
      <c r="BK149" s="32"/>
      <c r="BL149" s="20"/>
      <c r="BM149" s="19">
        <f t="shared" ref="BM149:BM177" si="32">BM150+1</f>
        <v>64</v>
      </c>
      <c r="BN149" s="32"/>
      <c r="BO149" s="20"/>
      <c r="BP149" s="19">
        <f t="shared" ref="BP149:BP186" si="33">BP150+1</f>
        <v>74</v>
      </c>
      <c r="BQ149" s="32"/>
      <c r="BR149" s="20"/>
      <c r="BS149" s="19">
        <f t="shared" si="24"/>
        <v>82</v>
      </c>
      <c r="BT149" s="32"/>
      <c r="BU149" s="20"/>
      <c r="BV149" s="19">
        <f t="shared" si="25"/>
        <v>90</v>
      </c>
      <c r="BW149" s="32"/>
      <c r="BX149" s="20"/>
      <c r="BY149" s="19">
        <f t="shared" si="26"/>
        <v>99</v>
      </c>
      <c r="BZ149" s="32"/>
      <c r="CA149" s="20"/>
      <c r="CB149" s="19">
        <f t="shared" si="27"/>
        <v>108</v>
      </c>
      <c r="CC149" s="32"/>
      <c r="CD149" s="20"/>
      <c r="CE149" s="19">
        <f t="shared" si="28"/>
        <v>116</v>
      </c>
      <c r="CF149" s="32"/>
      <c r="CG149" s="20"/>
    </row>
    <row r="150" spans="2:85" ht="101.25" hidden="1" customHeight="1">
      <c r="B150" s="38">
        <f t="shared" si="19"/>
        <v>7</v>
      </c>
      <c r="C150" s="16">
        <f t="shared" si="20"/>
        <v>43906</v>
      </c>
      <c r="D150" s="16"/>
      <c r="E150" s="19"/>
      <c r="F150" s="17"/>
      <c r="G150" s="17"/>
      <c r="H150" s="19"/>
      <c r="I150" s="17"/>
      <c r="J150" s="17"/>
      <c r="K150" s="19"/>
      <c r="L150" s="17"/>
      <c r="M150" s="17"/>
      <c r="N150" s="19"/>
      <c r="O150" s="17"/>
      <c r="P150" s="17"/>
      <c r="Q150" s="19"/>
      <c r="R150" s="17"/>
      <c r="S150" s="17"/>
      <c r="T150" s="19"/>
      <c r="U150" s="17"/>
      <c r="V150" s="17"/>
      <c r="W150" s="19"/>
      <c r="X150" s="17"/>
      <c r="Y150" s="17"/>
      <c r="Z150" s="19"/>
      <c r="AA150" s="17"/>
      <c r="AB150" s="17"/>
      <c r="AC150" s="19">
        <f t="shared" si="12"/>
        <v>4</v>
      </c>
      <c r="AD150" s="17"/>
      <c r="AE150" s="17"/>
      <c r="AF150" s="19">
        <f t="shared" si="13"/>
        <v>4</v>
      </c>
      <c r="AG150" s="17"/>
      <c r="AH150" s="17"/>
      <c r="AI150" s="19">
        <f t="shared" si="14"/>
        <v>12</v>
      </c>
      <c r="AJ150" s="24"/>
      <c r="AK150" s="101" t="s">
        <v>161</v>
      </c>
      <c r="AL150" s="19">
        <f t="shared" si="18"/>
        <v>15</v>
      </c>
      <c r="AM150" s="24" t="s">
        <v>329</v>
      </c>
      <c r="AN150" s="199"/>
      <c r="AO150" s="19">
        <f t="shared" si="16"/>
        <v>12</v>
      </c>
      <c r="AP150" s="24" t="s">
        <v>576</v>
      </c>
      <c r="AQ150" s="150" t="s">
        <v>577</v>
      </c>
      <c r="AR150" s="19">
        <f t="shared" si="17"/>
        <v>22</v>
      </c>
      <c r="AS150" s="264" t="s">
        <v>594</v>
      </c>
      <c r="AT150" s="142" t="s">
        <v>631</v>
      </c>
      <c r="AU150" s="19">
        <f t="shared" si="21"/>
        <v>29</v>
      </c>
      <c r="AV150" s="147" t="s">
        <v>645</v>
      </c>
      <c r="AW150" s="20"/>
      <c r="AX150" s="19">
        <f t="shared" si="22"/>
        <v>30</v>
      </c>
      <c r="AY150" s="147" t="s">
        <v>645</v>
      </c>
      <c r="AZ150" s="20"/>
      <c r="BA150" s="19">
        <f t="shared" si="29"/>
        <v>37</v>
      </c>
      <c r="BB150" s="250"/>
      <c r="BC150" s="18"/>
      <c r="BD150" s="19">
        <f t="shared" si="30"/>
        <v>37</v>
      </c>
      <c r="BE150" s="250"/>
      <c r="BF150" s="18"/>
      <c r="BG150" s="19">
        <f t="shared" si="31"/>
        <v>46</v>
      </c>
      <c r="BH150" s="250"/>
      <c r="BI150" s="18"/>
      <c r="BJ150" s="19">
        <f t="shared" si="23"/>
        <v>55</v>
      </c>
      <c r="BK150" s="250"/>
      <c r="BL150" s="18"/>
      <c r="BM150" s="19">
        <f t="shared" si="32"/>
        <v>63</v>
      </c>
      <c r="BN150" s="250"/>
      <c r="BO150" s="18"/>
      <c r="BP150" s="19">
        <f t="shared" si="33"/>
        <v>73</v>
      </c>
      <c r="BQ150" s="250"/>
      <c r="BR150" s="18"/>
      <c r="BS150" s="19">
        <f t="shared" si="24"/>
        <v>81</v>
      </c>
      <c r="BT150" s="250"/>
      <c r="BU150" s="18"/>
      <c r="BV150" s="19">
        <f t="shared" si="25"/>
        <v>89</v>
      </c>
      <c r="BW150" s="250"/>
      <c r="BX150" s="18"/>
      <c r="BY150" s="19">
        <f t="shared" si="26"/>
        <v>98</v>
      </c>
      <c r="BZ150" s="250"/>
      <c r="CA150" s="18"/>
      <c r="CB150" s="19">
        <f t="shared" si="27"/>
        <v>107</v>
      </c>
      <c r="CC150" s="250"/>
      <c r="CD150" s="18"/>
      <c r="CE150" s="19">
        <f t="shared" si="28"/>
        <v>115</v>
      </c>
      <c r="CF150" s="250"/>
      <c r="CG150" s="18"/>
    </row>
    <row r="151" spans="2:85" ht="121.5" hidden="1" customHeight="1">
      <c r="B151" s="38">
        <f t="shared" si="19"/>
        <v>8</v>
      </c>
      <c r="C151" s="16">
        <f t="shared" si="20"/>
        <v>43913</v>
      </c>
      <c r="D151" s="16"/>
      <c r="E151" s="19"/>
      <c r="F151" s="17"/>
      <c r="G151" s="17"/>
      <c r="H151" s="19"/>
      <c r="I151" s="17"/>
      <c r="J151" s="17"/>
      <c r="K151" s="19"/>
      <c r="L151" s="17"/>
      <c r="M151" s="17"/>
      <c r="N151" s="19"/>
      <c r="O151" s="17"/>
      <c r="P151" s="17"/>
      <c r="Q151" s="19"/>
      <c r="R151" s="17"/>
      <c r="S151" s="17"/>
      <c r="T151" s="19"/>
      <c r="U151" s="17"/>
      <c r="V151" s="17"/>
      <c r="W151" s="19"/>
      <c r="X151" s="17"/>
      <c r="Y151" s="17"/>
      <c r="Z151" s="19"/>
      <c r="AA151" s="17"/>
      <c r="AB151" s="17"/>
      <c r="AC151" s="19">
        <f t="shared" si="12"/>
        <v>3</v>
      </c>
      <c r="AD151" s="17"/>
      <c r="AE151" s="17"/>
      <c r="AF151" s="19">
        <f t="shared" si="13"/>
        <v>3</v>
      </c>
      <c r="AG151" s="17"/>
      <c r="AH151" s="17"/>
      <c r="AI151" s="19">
        <f t="shared" si="14"/>
        <v>11</v>
      </c>
      <c r="AJ151" s="28" t="s">
        <v>365</v>
      </c>
      <c r="AK151" s="219"/>
      <c r="AL151" s="19">
        <f t="shared" si="18"/>
        <v>14</v>
      </c>
      <c r="AM151" s="24"/>
      <c r="AN151" s="129"/>
      <c r="AO151" s="19">
        <f t="shared" si="16"/>
        <v>11</v>
      </c>
      <c r="AP151" s="224" t="s">
        <v>586</v>
      </c>
      <c r="AQ151" s="43"/>
      <c r="AR151" s="134">
        <f t="shared" si="17"/>
        <v>21</v>
      </c>
      <c r="AS151" s="206"/>
      <c r="AT151" s="26" t="s">
        <v>632</v>
      </c>
      <c r="AU151" s="134">
        <f t="shared" si="21"/>
        <v>28</v>
      </c>
      <c r="AV151" s="22" t="s">
        <v>541</v>
      </c>
      <c r="AW151" s="317" t="s">
        <v>646</v>
      </c>
      <c r="AX151" s="134">
        <f t="shared" si="22"/>
        <v>29</v>
      </c>
      <c r="AY151" s="22" t="s">
        <v>541</v>
      </c>
      <c r="AZ151" s="317"/>
      <c r="BA151" s="19">
        <f t="shared" si="29"/>
        <v>36</v>
      </c>
      <c r="BB151" s="250"/>
      <c r="BC151" s="18"/>
      <c r="BD151" s="19">
        <f t="shared" si="30"/>
        <v>36</v>
      </c>
      <c r="BE151" s="250"/>
      <c r="BF151" s="18"/>
      <c r="BG151" s="19">
        <f t="shared" si="31"/>
        <v>45</v>
      </c>
      <c r="BH151" s="250"/>
      <c r="BI151" s="18"/>
      <c r="BJ151" s="19">
        <f t="shared" si="23"/>
        <v>54</v>
      </c>
      <c r="BK151" s="250"/>
      <c r="BL151" s="18"/>
      <c r="BM151" s="19">
        <f t="shared" si="32"/>
        <v>62</v>
      </c>
      <c r="BN151" s="250"/>
      <c r="BO151" s="18"/>
      <c r="BP151" s="19">
        <f t="shared" si="33"/>
        <v>72</v>
      </c>
      <c r="BQ151" s="250"/>
      <c r="BR151" s="18"/>
      <c r="BS151" s="19">
        <f t="shared" si="24"/>
        <v>80</v>
      </c>
      <c r="BT151" s="250"/>
      <c r="BU151" s="18"/>
      <c r="BV151" s="19">
        <f t="shared" si="25"/>
        <v>88</v>
      </c>
      <c r="BW151" s="250"/>
      <c r="BX151" s="18"/>
      <c r="BY151" s="19">
        <f t="shared" si="26"/>
        <v>97</v>
      </c>
      <c r="BZ151" s="250"/>
      <c r="CA151" s="18"/>
      <c r="CB151" s="19">
        <f t="shared" si="27"/>
        <v>106</v>
      </c>
      <c r="CC151" s="250"/>
      <c r="CD151" s="18"/>
      <c r="CE151" s="19">
        <f t="shared" si="28"/>
        <v>114</v>
      </c>
      <c r="CF151" s="250"/>
      <c r="CG151" s="18"/>
    </row>
    <row r="152" spans="2:85" ht="60.75" hidden="1" customHeight="1">
      <c r="B152" s="38">
        <f t="shared" si="19"/>
        <v>9</v>
      </c>
      <c r="C152" s="16">
        <f t="shared" si="20"/>
        <v>43920</v>
      </c>
      <c r="D152" s="16"/>
      <c r="E152" s="19"/>
      <c r="F152" s="17"/>
      <c r="G152" s="17"/>
      <c r="H152" s="19"/>
      <c r="I152" s="17"/>
      <c r="J152" s="17"/>
      <c r="K152" s="19"/>
      <c r="L152" s="17"/>
      <c r="M152" s="17"/>
      <c r="N152" s="19"/>
      <c r="O152" s="17"/>
      <c r="P152" s="17"/>
      <c r="Q152" s="19"/>
      <c r="R152" s="17"/>
      <c r="S152" s="17"/>
      <c r="T152" s="19"/>
      <c r="U152" s="17"/>
      <c r="V152" s="17"/>
      <c r="W152" s="19"/>
      <c r="X152" s="17"/>
      <c r="Y152" s="17"/>
      <c r="Z152" s="19"/>
      <c r="AA152" s="17"/>
      <c r="AB152" s="17"/>
      <c r="AC152" s="19">
        <f t="shared" si="12"/>
        <v>2</v>
      </c>
      <c r="AD152" s="17"/>
      <c r="AE152" s="17"/>
      <c r="AF152" s="19">
        <f t="shared" si="13"/>
        <v>2</v>
      </c>
      <c r="AG152" s="17"/>
      <c r="AH152" s="17"/>
      <c r="AI152" s="130">
        <f t="shared" si="14"/>
        <v>10</v>
      </c>
      <c r="AJ152" s="28" t="s">
        <v>296</v>
      </c>
      <c r="AK152" s="18" t="s">
        <v>71</v>
      </c>
      <c r="AL152" s="19">
        <f t="shared" si="18"/>
        <v>13</v>
      </c>
      <c r="AM152" s="24"/>
      <c r="AN152" s="43" t="s">
        <v>364</v>
      </c>
      <c r="AO152" s="130">
        <f t="shared" si="16"/>
        <v>10</v>
      </c>
      <c r="AP152" s="224" t="s">
        <v>476</v>
      </c>
      <c r="AQ152" s="314" t="s">
        <v>623</v>
      </c>
      <c r="AR152" s="19">
        <f t="shared" si="17"/>
        <v>20</v>
      </c>
      <c r="AS152" s="264"/>
      <c r="AT152" s="133"/>
      <c r="AU152" s="19">
        <f t="shared" si="21"/>
        <v>27</v>
      </c>
      <c r="AV152" s="274" t="s">
        <v>599</v>
      </c>
      <c r="AW152" s="57"/>
      <c r="AX152" s="19">
        <f t="shared" si="22"/>
        <v>28</v>
      </c>
      <c r="AY152" s="274"/>
      <c r="AZ152" s="57"/>
      <c r="BA152" s="19">
        <f t="shared" si="29"/>
        <v>35</v>
      </c>
      <c r="BB152" s="250"/>
      <c r="BC152" s="57"/>
      <c r="BD152" s="19">
        <f t="shared" si="30"/>
        <v>35</v>
      </c>
      <c r="BE152" s="250"/>
      <c r="BF152" s="57"/>
      <c r="BG152" s="19">
        <f t="shared" si="31"/>
        <v>44</v>
      </c>
      <c r="BH152" s="250"/>
      <c r="BI152" s="57"/>
      <c r="BJ152" s="19">
        <f t="shared" si="23"/>
        <v>53</v>
      </c>
      <c r="BK152" s="250"/>
      <c r="BL152" s="57"/>
      <c r="BM152" s="19">
        <f t="shared" si="32"/>
        <v>61</v>
      </c>
      <c r="BN152" s="250"/>
      <c r="BO152" s="57"/>
      <c r="BP152" s="19">
        <f t="shared" si="33"/>
        <v>71</v>
      </c>
      <c r="BQ152" s="250"/>
      <c r="BR152" s="57"/>
      <c r="BS152" s="19">
        <f t="shared" si="24"/>
        <v>79</v>
      </c>
      <c r="BT152" s="250"/>
      <c r="BU152" s="57"/>
      <c r="BV152" s="19">
        <f t="shared" si="25"/>
        <v>87</v>
      </c>
      <c r="BW152" s="250"/>
      <c r="BX152" s="57"/>
      <c r="BY152" s="19">
        <f t="shared" si="26"/>
        <v>96</v>
      </c>
      <c r="BZ152" s="250"/>
      <c r="CA152" s="57"/>
      <c r="CB152" s="19">
        <f t="shared" si="27"/>
        <v>105</v>
      </c>
      <c r="CC152" s="250"/>
      <c r="CD152" s="57"/>
      <c r="CE152" s="19">
        <f t="shared" si="28"/>
        <v>113</v>
      </c>
      <c r="CF152" s="250"/>
      <c r="CG152" s="57"/>
    </row>
    <row r="153" spans="2:85" ht="121.5" hidden="1" customHeight="1">
      <c r="B153" s="38">
        <f t="shared" si="19"/>
        <v>10</v>
      </c>
      <c r="C153" s="16">
        <f t="shared" si="20"/>
        <v>43927</v>
      </c>
      <c r="D153" s="16"/>
      <c r="E153" s="19"/>
      <c r="F153" s="17"/>
      <c r="G153" s="17"/>
      <c r="H153" s="19"/>
      <c r="I153" s="17"/>
      <c r="J153" s="17"/>
      <c r="K153" s="19"/>
      <c r="L153" s="17"/>
      <c r="M153" s="17"/>
      <c r="N153" s="19"/>
      <c r="O153" s="17"/>
      <c r="P153" s="17"/>
      <c r="Q153" s="19"/>
      <c r="R153" s="17"/>
      <c r="S153" s="17"/>
      <c r="T153" s="19"/>
      <c r="U153" s="17"/>
      <c r="V153" s="17"/>
      <c r="W153" s="19"/>
      <c r="X153" s="17"/>
      <c r="Y153" s="17"/>
      <c r="Z153" s="19"/>
      <c r="AA153" s="17"/>
      <c r="AB153" s="17"/>
      <c r="AC153" s="19">
        <f t="shared" si="12"/>
        <v>1</v>
      </c>
      <c r="AD153" s="17"/>
      <c r="AE153" s="17"/>
      <c r="AF153" s="19">
        <f t="shared" si="13"/>
        <v>1</v>
      </c>
      <c r="AG153" s="17"/>
      <c r="AH153" s="17"/>
      <c r="AI153" s="19">
        <f t="shared" si="14"/>
        <v>9</v>
      </c>
      <c r="AJ153" s="234" t="s">
        <v>361</v>
      </c>
      <c r="AK153" s="42"/>
      <c r="AL153" s="19">
        <f t="shared" si="18"/>
        <v>12</v>
      </c>
      <c r="AM153" s="24"/>
      <c r="AN153" s="42"/>
      <c r="AO153" s="19">
        <f t="shared" si="16"/>
        <v>9</v>
      </c>
      <c r="AP153" s="224"/>
      <c r="AQ153" s="304"/>
      <c r="AR153" s="137">
        <f t="shared" si="17"/>
        <v>19</v>
      </c>
      <c r="AS153" s="22"/>
      <c r="AT153" s="26"/>
      <c r="AU153" s="137">
        <f t="shared" si="21"/>
        <v>26</v>
      </c>
      <c r="AV153" s="50" t="s">
        <v>652</v>
      </c>
      <c r="AW153" s="263" t="s">
        <v>647</v>
      </c>
      <c r="AX153" s="137">
        <f t="shared" si="22"/>
        <v>27</v>
      </c>
      <c r="AY153" s="50"/>
      <c r="AZ153" s="263"/>
      <c r="BA153" s="145">
        <f t="shared" si="29"/>
        <v>34</v>
      </c>
      <c r="BB153" s="147" t="s">
        <v>643</v>
      </c>
      <c r="BC153" s="31"/>
      <c r="BD153" s="145">
        <f t="shared" si="30"/>
        <v>34</v>
      </c>
      <c r="BE153" s="147" t="s">
        <v>596</v>
      </c>
      <c r="BF153" s="31"/>
      <c r="BG153" s="19">
        <f t="shared" si="31"/>
        <v>43</v>
      </c>
      <c r="BH153" s="24" t="s">
        <v>768</v>
      </c>
      <c r="BI153" s="31"/>
      <c r="BJ153" s="19">
        <f t="shared" si="23"/>
        <v>52</v>
      </c>
      <c r="BK153" s="329"/>
      <c r="BL153" s="31"/>
      <c r="BM153" s="19">
        <f t="shared" si="32"/>
        <v>60</v>
      </c>
      <c r="BN153" s="329"/>
      <c r="BO153" s="31"/>
      <c r="BP153" s="19">
        <f t="shared" si="33"/>
        <v>70</v>
      </c>
      <c r="BQ153" s="329"/>
      <c r="BR153" s="31"/>
      <c r="BS153" s="19">
        <f t="shared" si="24"/>
        <v>78</v>
      </c>
      <c r="BT153" s="329"/>
      <c r="BU153" s="31"/>
      <c r="BV153" s="19">
        <f t="shared" si="25"/>
        <v>86</v>
      </c>
      <c r="BW153" s="329"/>
      <c r="BX153" s="31"/>
      <c r="BY153" s="19">
        <f t="shared" si="26"/>
        <v>95</v>
      </c>
      <c r="BZ153" s="329"/>
      <c r="CA153" s="31"/>
      <c r="CB153" s="19">
        <f t="shared" si="27"/>
        <v>104</v>
      </c>
      <c r="CC153" s="329"/>
      <c r="CD153" s="31"/>
      <c r="CE153" s="19">
        <f t="shared" si="28"/>
        <v>112</v>
      </c>
      <c r="CF153" s="329"/>
      <c r="CG153" s="31"/>
    </row>
    <row r="154" spans="2:85" ht="121.5" hidden="1" customHeight="1">
      <c r="B154" s="38">
        <f t="shared" si="19"/>
        <v>11</v>
      </c>
      <c r="C154" s="45">
        <f t="shared" si="20"/>
        <v>43934</v>
      </c>
      <c r="D154" s="16"/>
      <c r="E154" s="19"/>
      <c r="F154" s="17"/>
      <c r="G154" s="17"/>
      <c r="H154" s="19"/>
      <c r="I154" s="17"/>
      <c r="J154" s="17"/>
      <c r="K154" s="19"/>
      <c r="L154" s="17"/>
      <c r="M154" s="17"/>
      <c r="N154" s="19"/>
      <c r="O154" s="17"/>
      <c r="P154" s="17"/>
      <c r="Q154" s="19"/>
      <c r="R154" s="17"/>
      <c r="S154" s="17"/>
      <c r="T154" s="19"/>
      <c r="U154" s="17"/>
      <c r="V154" s="17"/>
      <c r="W154" s="19"/>
      <c r="X154" s="17"/>
      <c r="Y154" s="17"/>
      <c r="Z154" s="19"/>
      <c r="AA154" s="17"/>
      <c r="AB154" s="17"/>
      <c r="AC154" s="19">
        <v>0</v>
      </c>
      <c r="AD154" s="17" t="s">
        <v>249</v>
      </c>
      <c r="AE154" s="17"/>
      <c r="AF154" s="19">
        <v>0</v>
      </c>
      <c r="AG154" s="17" t="s">
        <v>249</v>
      </c>
      <c r="AH154" s="17"/>
      <c r="AI154" s="19">
        <f t="shared" si="14"/>
        <v>8</v>
      </c>
      <c r="AJ154" s="28"/>
      <c r="AK154" s="17" t="s">
        <v>408</v>
      </c>
      <c r="AL154" s="19">
        <f t="shared" si="18"/>
        <v>11</v>
      </c>
      <c r="AM154" s="28" t="s">
        <v>365</v>
      </c>
      <c r="AN154" s="17"/>
      <c r="AO154" s="19">
        <f t="shared" si="16"/>
        <v>8</v>
      </c>
      <c r="AP154" s="250"/>
      <c r="AQ154" s="17"/>
      <c r="AR154" s="19">
        <f t="shared" si="17"/>
        <v>18</v>
      </c>
      <c r="AS154" s="277"/>
      <c r="AT154" s="42"/>
      <c r="AU154" s="134">
        <f t="shared" si="21"/>
        <v>25</v>
      </c>
      <c r="AV154" s="143"/>
      <c r="AW154" s="57" t="s">
        <v>667</v>
      </c>
      <c r="AX154" s="134">
        <f t="shared" si="22"/>
        <v>26</v>
      </c>
      <c r="AY154" s="143"/>
      <c r="AZ154" s="317" t="s">
        <v>646</v>
      </c>
      <c r="BA154" s="19">
        <f t="shared" si="29"/>
        <v>33</v>
      </c>
      <c r="BB154" s="147" t="s">
        <v>644</v>
      </c>
      <c r="BC154" s="57"/>
      <c r="BD154" s="19">
        <f t="shared" si="30"/>
        <v>33</v>
      </c>
      <c r="BE154" s="147" t="s">
        <v>791</v>
      </c>
      <c r="BF154" s="57"/>
      <c r="BG154" s="19">
        <f t="shared" si="31"/>
        <v>42</v>
      </c>
      <c r="BH154" s="24"/>
      <c r="BI154" s="57"/>
      <c r="BJ154" s="19">
        <f t="shared" si="23"/>
        <v>51</v>
      </c>
      <c r="BK154" s="329"/>
      <c r="BL154" s="57"/>
      <c r="BM154" s="19">
        <f t="shared" si="32"/>
        <v>59</v>
      </c>
      <c r="BN154" s="329"/>
      <c r="BO154" s="57"/>
      <c r="BP154" s="19">
        <f t="shared" si="33"/>
        <v>69</v>
      </c>
      <c r="BQ154" s="329"/>
      <c r="BR154" s="57"/>
      <c r="BS154" s="19">
        <f t="shared" si="24"/>
        <v>77</v>
      </c>
      <c r="BT154" s="329"/>
      <c r="BU154" s="57"/>
      <c r="BV154" s="19">
        <f t="shared" si="25"/>
        <v>85</v>
      </c>
      <c r="BW154" s="329"/>
      <c r="BX154" s="57"/>
      <c r="BY154" s="19">
        <f t="shared" si="26"/>
        <v>94</v>
      </c>
      <c r="BZ154" s="329"/>
      <c r="CA154" s="57"/>
      <c r="CB154" s="19">
        <f t="shared" si="27"/>
        <v>103</v>
      </c>
      <c r="CC154" s="329"/>
      <c r="CD154" s="57"/>
      <c r="CE154" s="19">
        <f t="shared" si="28"/>
        <v>111</v>
      </c>
      <c r="CF154" s="329"/>
      <c r="CG154" s="57"/>
    </row>
    <row r="155" spans="2:85" ht="162" hidden="1" customHeight="1">
      <c r="B155" s="38">
        <f t="shared" si="19"/>
        <v>12</v>
      </c>
      <c r="C155" s="16">
        <f t="shared" si="20"/>
        <v>43941</v>
      </c>
      <c r="D155" s="16"/>
      <c r="E155" s="19"/>
      <c r="F155" s="17"/>
      <c r="G155" s="17"/>
      <c r="H155" s="19"/>
      <c r="I155" s="17"/>
      <c r="J155" s="17"/>
      <c r="K155" s="19"/>
      <c r="L155" s="17"/>
      <c r="M155" s="17"/>
      <c r="N155" s="19"/>
      <c r="O155" s="17"/>
      <c r="P155" s="17"/>
      <c r="Q155" s="19"/>
      <c r="R155" s="17"/>
      <c r="S155" s="17"/>
      <c r="T155" s="19"/>
      <c r="U155" s="17"/>
      <c r="V155" s="17"/>
      <c r="W155" s="19"/>
      <c r="X155" s="17"/>
      <c r="Y155" s="17"/>
      <c r="Z155" s="19"/>
      <c r="AA155" s="17"/>
      <c r="AB155" s="17"/>
      <c r="AC155" s="19"/>
      <c r="AD155" s="17"/>
      <c r="AE155" s="17"/>
      <c r="AF155" s="19"/>
      <c r="AG155" s="17"/>
      <c r="AH155" s="17"/>
      <c r="AI155" s="19">
        <f t="shared" si="14"/>
        <v>7</v>
      </c>
      <c r="AJ155" s="128"/>
      <c r="AK155" s="17"/>
      <c r="AL155" s="19">
        <f t="shared" si="18"/>
        <v>10</v>
      </c>
      <c r="AM155" s="28" t="s">
        <v>296</v>
      </c>
      <c r="AN155" s="18" t="s">
        <v>71</v>
      </c>
      <c r="AO155" s="19">
        <f t="shared" si="16"/>
        <v>7</v>
      </c>
      <c r="AP155" s="128"/>
      <c r="AQ155" s="17"/>
      <c r="AR155" s="130">
        <f t="shared" si="17"/>
        <v>17</v>
      </c>
      <c r="AS155" s="22" t="s">
        <v>751</v>
      </c>
      <c r="AT155" s="58"/>
      <c r="AU155" s="19">
        <f t="shared" si="21"/>
        <v>24</v>
      </c>
      <c r="AV155" s="143" t="s">
        <v>653</v>
      </c>
      <c r="AW155" s="57" t="s">
        <v>667</v>
      </c>
      <c r="AX155" s="19">
        <f t="shared" si="22"/>
        <v>25</v>
      </c>
      <c r="AY155" s="143" t="s">
        <v>797</v>
      </c>
      <c r="AZ155" s="57"/>
      <c r="BA155" s="145">
        <f t="shared" si="29"/>
        <v>32</v>
      </c>
      <c r="BB155" s="23" t="s">
        <v>654</v>
      </c>
      <c r="BC155" s="57" t="s">
        <v>626</v>
      </c>
      <c r="BD155" s="145">
        <f t="shared" si="30"/>
        <v>32</v>
      </c>
      <c r="BE155" s="23" t="s">
        <v>790</v>
      </c>
      <c r="BF155" s="57" t="s">
        <v>793</v>
      </c>
      <c r="BG155" s="19">
        <f t="shared" si="31"/>
        <v>41</v>
      </c>
      <c r="BH155" s="24" t="s">
        <v>769</v>
      </c>
      <c r="BI155" s="57"/>
      <c r="BJ155" s="19">
        <f t="shared" si="23"/>
        <v>50</v>
      </c>
      <c r="BK155" s="250"/>
      <c r="BL155" s="57"/>
      <c r="BM155" s="19">
        <f t="shared" si="32"/>
        <v>58</v>
      </c>
      <c r="BN155" s="250"/>
      <c r="BO155" s="57"/>
      <c r="BP155" s="19">
        <f t="shared" si="33"/>
        <v>68</v>
      </c>
      <c r="BQ155" s="250"/>
      <c r="BR155" s="57"/>
      <c r="BS155" s="19">
        <f t="shared" si="24"/>
        <v>76</v>
      </c>
      <c r="BT155" s="250"/>
      <c r="BU155" s="57"/>
      <c r="BV155" s="19">
        <f t="shared" si="25"/>
        <v>84</v>
      </c>
      <c r="BW155" s="250"/>
      <c r="BX155" s="57"/>
      <c r="BY155" s="19">
        <f t="shared" si="26"/>
        <v>93</v>
      </c>
      <c r="BZ155" s="250"/>
      <c r="CA155" s="57"/>
      <c r="CB155" s="19">
        <f t="shared" si="27"/>
        <v>102</v>
      </c>
      <c r="CC155" s="250"/>
      <c r="CD155" s="57"/>
      <c r="CE155" s="19">
        <f t="shared" si="28"/>
        <v>110</v>
      </c>
      <c r="CF155" s="250"/>
      <c r="CG155" s="57"/>
    </row>
    <row r="156" spans="2:85" ht="141.75" hidden="1" customHeight="1">
      <c r="B156" s="38">
        <f t="shared" si="19"/>
        <v>13</v>
      </c>
      <c r="C156" s="16">
        <f t="shared" si="20"/>
        <v>43948</v>
      </c>
      <c r="D156" s="16"/>
      <c r="E156" s="19"/>
      <c r="F156" s="17"/>
      <c r="G156" s="17"/>
      <c r="H156" s="19"/>
      <c r="I156" s="17"/>
      <c r="J156" s="17"/>
      <c r="K156" s="19"/>
      <c r="L156" s="17"/>
      <c r="M156" s="17"/>
      <c r="N156" s="19"/>
      <c r="O156" s="17"/>
      <c r="P156" s="17"/>
      <c r="Q156" s="19"/>
      <c r="R156" s="17"/>
      <c r="S156" s="17"/>
      <c r="T156" s="19"/>
      <c r="U156" s="17"/>
      <c r="V156" s="17"/>
      <c r="W156" s="19"/>
      <c r="X156" s="17"/>
      <c r="Y156" s="17"/>
      <c r="Z156" s="19"/>
      <c r="AA156" s="17"/>
      <c r="AB156" s="17"/>
      <c r="AC156" s="19"/>
      <c r="AD156" s="17"/>
      <c r="AE156" s="17"/>
      <c r="AF156" s="19"/>
      <c r="AG156" s="17"/>
      <c r="AH156" s="17"/>
      <c r="AI156" s="19">
        <f t="shared" si="14"/>
        <v>6</v>
      </c>
      <c r="AJ156" s="17"/>
      <c r="AK156" s="17" t="s">
        <v>162</v>
      </c>
      <c r="AL156" s="19">
        <f t="shared" si="18"/>
        <v>9</v>
      </c>
      <c r="AM156" s="28"/>
      <c r="AN156" s="17"/>
      <c r="AO156" s="19">
        <f t="shared" si="16"/>
        <v>6</v>
      </c>
      <c r="AP156" s="17"/>
      <c r="AQ156" s="17"/>
      <c r="AR156" s="19">
        <f t="shared" si="17"/>
        <v>16</v>
      </c>
      <c r="AS156" s="277" t="s">
        <v>795</v>
      </c>
      <c r="AT156" s="42" t="s">
        <v>636</v>
      </c>
      <c r="AU156" s="137">
        <f t="shared" si="21"/>
        <v>23</v>
      </c>
      <c r="AV156" s="143"/>
      <c r="AW156" s="57" t="s">
        <v>649</v>
      </c>
      <c r="AX156" s="137">
        <f t="shared" si="22"/>
        <v>24</v>
      </c>
      <c r="AY156" s="143" t="s">
        <v>749</v>
      </c>
      <c r="AZ156" s="57" t="s">
        <v>798</v>
      </c>
      <c r="BA156" s="19">
        <f t="shared" si="29"/>
        <v>31</v>
      </c>
      <c r="BB156" s="23" t="s">
        <v>655</v>
      </c>
      <c r="BC156" s="205"/>
      <c r="BD156" s="19">
        <f t="shared" si="30"/>
        <v>31</v>
      </c>
      <c r="BE156" s="23" t="s">
        <v>785</v>
      </c>
      <c r="BF156" s="205"/>
      <c r="BG156" s="19">
        <f t="shared" si="31"/>
        <v>40</v>
      </c>
      <c r="BH156" s="360"/>
      <c r="BI156" s="205"/>
      <c r="BJ156" s="19">
        <f t="shared" si="23"/>
        <v>49</v>
      </c>
      <c r="BK156" s="250"/>
      <c r="BL156" s="205"/>
      <c r="BM156" s="19">
        <f t="shared" si="32"/>
        <v>57</v>
      </c>
      <c r="BN156" s="250"/>
      <c r="BO156" s="205"/>
      <c r="BP156" s="19">
        <f t="shared" si="33"/>
        <v>67</v>
      </c>
      <c r="BQ156" s="250"/>
      <c r="BR156" s="205"/>
      <c r="BS156" s="19">
        <f t="shared" si="24"/>
        <v>75</v>
      </c>
      <c r="BT156" s="250"/>
      <c r="BU156" s="205"/>
      <c r="BV156" s="19">
        <f t="shared" si="25"/>
        <v>83</v>
      </c>
      <c r="BW156" s="250"/>
      <c r="BX156" s="205"/>
      <c r="BY156" s="19">
        <f t="shared" si="26"/>
        <v>92</v>
      </c>
      <c r="BZ156" s="250"/>
      <c r="CA156" s="205"/>
      <c r="CB156" s="19">
        <f t="shared" si="27"/>
        <v>101</v>
      </c>
      <c r="CC156" s="250"/>
      <c r="CD156" s="205"/>
      <c r="CE156" s="19">
        <f t="shared" si="28"/>
        <v>109</v>
      </c>
      <c r="CF156" s="250"/>
      <c r="CG156" s="205"/>
    </row>
    <row r="157" spans="2:85" ht="141.75" hidden="1" customHeight="1">
      <c r="B157" s="38">
        <f t="shared" si="19"/>
        <v>14</v>
      </c>
      <c r="C157" s="16">
        <f t="shared" si="20"/>
        <v>43955</v>
      </c>
      <c r="D157" s="16"/>
      <c r="E157" s="19"/>
      <c r="F157" s="17"/>
      <c r="G157" s="17"/>
      <c r="H157" s="19"/>
      <c r="I157" s="17"/>
      <c r="J157" s="17"/>
      <c r="K157" s="19"/>
      <c r="L157" s="17"/>
      <c r="M157" s="17"/>
      <c r="N157" s="19"/>
      <c r="O157" s="17"/>
      <c r="P157" s="17"/>
      <c r="Q157" s="19"/>
      <c r="R157" s="17"/>
      <c r="S157" s="17"/>
      <c r="T157" s="19"/>
      <c r="U157" s="17"/>
      <c r="V157" s="17"/>
      <c r="W157" s="19"/>
      <c r="X157" s="17"/>
      <c r="Y157" s="17"/>
      <c r="Z157" s="19"/>
      <c r="AA157" s="17"/>
      <c r="AB157" s="17"/>
      <c r="AC157" s="19"/>
      <c r="AD157" s="17"/>
      <c r="AE157" s="17"/>
      <c r="AF157" s="19"/>
      <c r="AG157" s="17"/>
      <c r="AH157" s="17"/>
      <c r="AI157" s="19">
        <f t="shared" si="14"/>
        <v>5</v>
      </c>
      <c r="AJ157" s="17"/>
      <c r="AK157" s="17"/>
      <c r="AL157" s="19">
        <f t="shared" si="18"/>
        <v>8</v>
      </c>
      <c r="AM157" s="28"/>
      <c r="AN157" s="17" t="s">
        <v>408</v>
      </c>
      <c r="AO157" s="19">
        <f t="shared" si="16"/>
        <v>5</v>
      </c>
      <c r="AP157" s="17"/>
      <c r="AQ157" s="17"/>
      <c r="AR157" s="19">
        <f t="shared" si="17"/>
        <v>15</v>
      </c>
      <c r="AS157" s="276" t="s">
        <v>796</v>
      </c>
      <c r="AT157" s="148"/>
      <c r="AU157" s="19">
        <f t="shared" si="21"/>
        <v>22</v>
      </c>
      <c r="AV157" s="264" t="s">
        <v>703</v>
      </c>
      <c r="AW157" s="142" t="s">
        <v>701</v>
      </c>
      <c r="AX157" s="19">
        <f t="shared" si="22"/>
        <v>23</v>
      </c>
      <c r="AY157" s="264" t="s">
        <v>760</v>
      </c>
      <c r="AZ157" s="142"/>
      <c r="BA157" s="19">
        <f t="shared" si="29"/>
        <v>30</v>
      </c>
      <c r="BB157" s="147" t="s">
        <v>619</v>
      </c>
      <c r="BC157" s="205"/>
      <c r="BD157" s="19">
        <f t="shared" si="30"/>
        <v>30</v>
      </c>
      <c r="BE157" s="147" t="s">
        <v>786</v>
      </c>
      <c r="BF157" s="205" t="s">
        <v>763</v>
      </c>
      <c r="BG157" s="19">
        <f t="shared" si="31"/>
        <v>39</v>
      </c>
      <c r="BH157" s="24"/>
      <c r="BI157" s="205"/>
      <c r="BJ157" s="19">
        <f t="shared" si="23"/>
        <v>48</v>
      </c>
      <c r="BK157" s="329"/>
      <c r="BL157" s="205"/>
      <c r="BM157" s="19">
        <f t="shared" si="32"/>
        <v>56</v>
      </c>
      <c r="BN157" s="329"/>
      <c r="BO157" s="205"/>
      <c r="BP157" s="19">
        <f t="shared" si="33"/>
        <v>66</v>
      </c>
      <c r="BQ157" s="329"/>
      <c r="BR157" s="205"/>
      <c r="BS157" s="19">
        <f t="shared" si="24"/>
        <v>74</v>
      </c>
      <c r="BT157" s="329"/>
      <c r="BU157" s="205"/>
      <c r="BV157" s="19">
        <f t="shared" si="25"/>
        <v>82</v>
      </c>
      <c r="BW157" s="329"/>
      <c r="BX157" s="205"/>
      <c r="BY157" s="19">
        <f t="shared" si="26"/>
        <v>91</v>
      </c>
      <c r="BZ157" s="329"/>
      <c r="CA157" s="205"/>
      <c r="CB157" s="19">
        <f t="shared" si="27"/>
        <v>100</v>
      </c>
      <c r="CC157" s="329"/>
      <c r="CD157" s="205"/>
      <c r="CE157" s="19">
        <f t="shared" si="28"/>
        <v>108</v>
      </c>
      <c r="CF157" s="329"/>
      <c r="CG157" s="205"/>
    </row>
    <row r="158" spans="2:85" ht="60.75" hidden="1" customHeight="1">
      <c r="B158" s="38">
        <f t="shared" si="19"/>
        <v>15</v>
      </c>
      <c r="C158" s="16">
        <f t="shared" si="20"/>
        <v>43962</v>
      </c>
      <c r="D158" s="16"/>
      <c r="E158" s="19"/>
      <c r="F158" s="17"/>
      <c r="G158" s="17"/>
      <c r="H158" s="19"/>
      <c r="I158" s="17"/>
      <c r="J158" s="17"/>
      <c r="K158" s="19"/>
      <c r="L158" s="17"/>
      <c r="M158" s="17"/>
      <c r="N158" s="19"/>
      <c r="O158" s="17"/>
      <c r="P158" s="17"/>
      <c r="Q158" s="19"/>
      <c r="R158" s="17"/>
      <c r="S158" s="17"/>
      <c r="T158" s="19"/>
      <c r="U158" s="17"/>
      <c r="V158" s="17"/>
      <c r="W158" s="19"/>
      <c r="X158" s="17"/>
      <c r="Y158" s="17"/>
      <c r="Z158" s="19"/>
      <c r="AA158" s="17"/>
      <c r="AB158" s="17"/>
      <c r="AC158" s="19"/>
      <c r="AD158" s="17"/>
      <c r="AE158" s="17"/>
      <c r="AF158" s="19"/>
      <c r="AG158" s="17"/>
      <c r="AH158" s="17"/>
      <c r="AI158" s="19">
        <f t="shared" si="14"/>
        <v>4</v>
      </c>
      <c r="AJ158" s="17"/>
      <c r="AK158" s="17"/>
      <c r="AL158" s="19">
        <f t="shared" si="18"/>
        <v>7</v>
      </c>
      <c r="AM158" s="17"/>
      <c r="AN158" s="17"/>
      <c r="AO158" s="19">
        <f t="shared" si="16"/>
        <v>4</v>
      </c>
      <c r="AP158" s="17"/>
      <c r="AQ158" s="17"/>
      <c r="AR158" s="19">
        <f t="shared" si="17"/>
        <v>14</v>
      </c>
      <c r="AS158" s="136" t="s">
        <v>523</v>
      </c>
      <c r="AT158" s="52" t="s">
        <v>568</v>
      </c>
      <c r="AU158" s="19">
        <f t="shared" si="21"/>
        <v>21</v>
      </c>
      <c r="AV158" s="256" t="s">
        <v>702</v>
      </c>
      <c r="AW158" s="142"/>
      <c r="AX158" s="19">
        <f t="shared" si="22"/>
        <v>22</v>
      </c>
      <c r="AY158" s="256" t="s">
        <v>349</v>
      </c>
      <c r="AZ158" s="142"/>
      <c r="BA158" s="19">
        <f t="shared" si="29"/>
        <v>29</v>
      </c>
      <c r="BB158" s="147" t="s">
        <v>465</v>
      </c>
      <c r="BC158" s="20"/>
      <c r="BD158" s="19">
        <f t="shared" si="30"/>
        <v>29</v>
      </c>
      <c r="BE158" s="147" t="s">
        <v>465</v>
      </c>
      <c r="BF158" s="20"/>
      <c r="BG158" s="19">
        <f t="shared" si="31"/>
        <v>38</v>
      </c>
      <c r="BH158" s="24" t="s">
        <v>773</v>
      </c>
      <c r="BI158" s="329"/>
      <c r="BJ158" s="19">
        <f t="shared" si="23"/>
        <v>47</v>
      </c>
      <c r="BK158" s="329"/>
      <c r="BL158" s="20"/>
      <c r="BM158" s="19">
        <f t="shared" si="32"/>
        <v>55</v>
      </c>
      <c r="BN158" s="329"/>
      <c r="BO158" s="20"/>
      <c r="BP158" s="19">
        <f t="shared" si="33"/>
        <v>65</v>
      </c>
      <c r="BQ158" s="329"/>
      <c r="BR158" s="20"/>
      <c r="BS158" s="19">
        <f t="shared" si="24"/>
        <v>73</v>
      </c>
      <c r="BT158" s="329"/>
      <c r="BU158" s="20"/>
      <c r="BV158" s="19">
        <f t="shared" si="25"/>
        <v>81</v>
      </c>
      <c r="BW158" s="329"/>
      <c r="BX158" s="20"/>
      <c r="BY158" s="19">
        <f t="shared" si="26"/>
        <v>90</v>
      </c>
      <c r="BZ158" s="329"/>
      <c r="CA158" s="20"/>
      <c r="CB158" s="19">
        <f t="shared" si="27"/>
        <v>99</v>
      </c>
      <c r="CC158" s="329"/>
      <c r="CD158" s="20"/>
      <c r="CE158" s="19">
        <f t="shared" si="28"/>
        <v>107</v>
      </c>
      <c r="CF158" s="329"/>
      <c r="CG158" s="20"/>
    </row>
    <row r="159" spans="2:85" ht="101.25" hidden="1" customHeight="1">
      <c r="B159" s="38">
        <f t="shared" si="19"/>
        <v>16</v>
      </c>
      <c r="C159" s="45">
        <f t="shared" si="20"/>
        <v>43969</v>
      </c>
      <c r="D159" s="16"/>
      <c r="E159" s="19"/>
      <c r="F159" s="17"/>
      <c r="G159" s="17"/>
      <c r="H159" s="19"/>
      <c r="I159" s="17"/>
      <c r="J159" s="17"/>
      <c r="K159" s="19"/>
      <c r="L159" s="17"/>
      <c r="M159" s="17"/>
      <c r="N159" s="19"/>
      <c r="O159" s="17"/>
      <c r="P159" s="17"/>
      <c r="Q159" s="19"/>
      <c r="R159" s="17"/>
      <c r="S159" s="17"/>
      <c r="T159" s="19"/>
      <c r="U159" s="17"/>
      <c r="V159" s="17"/>
      <c r="W159" s="19"/>
      <c r="X159" s="17"/>
      <c r="Y159" s="17"/>
      <c r="Z159" s="19"/>
      <c r="AA159" s="17"/>
      <c r="AB159" s="17"/>
      <c r="AC159" s="19"/>
      <c r="AD159" s="17"/>
      <c r="AE159" s="17"/>
      <c r="AF159" s="19"/>
      <c r="AG159" s="17"/>
      <c r="AH159" s="17"/>
      <c r="AI159" s="19">
        <f t="shared" si="14"/>
        <v>3</v>
      </c>
      <c r="AJ159" s="17"/>
      <c r="AK159" s="17"/>
      <c r="AL159" s="19">
        <f t="shared" si="18"/>
        <v>6</v>
      </c>
      <c r="AM159" s="17"/>
      <c r="AN159" s="17" t="s">
        <v>162</v>
      </c>
      <c r="AO159" s="19">
        <f t="shared" si="16"/>
        <v>3</v>
      </c>
      <c r="AP159" s="17"/>
      <c r="AQ159" s="17"/>
      <c r="AR159" s="19">
        <f t="shared" si="17"/>
        <v>13</v>
      </c>
      <c r="AS159" s="224"/>
      <c r="AT159" s="129"/>
      <c r="AU159" s="19">
        <f t="shared" si="21"/>
        <v>20</v>
      </c>
      <c r="AV159" s="264" t="s">
        <v>692</v>
      </c>
      <c r="AW159" s="20" t="s">
        <v>693</v>
      </c>
      <c r="AX159" s="19">
        <f t="shared" si="22"/>
        <v>21</v>
      </c>
      <c r="AY159" s="264" t="s">
        <v>759</v>
      </c>
      <c r="AZ159" s="20" t="s">
        <v>693</v>
      </c>
      <c r="BA159" s="19">
        <f t="shared" si="29"/>
        <v>28</v>
      </c>
      <c r="BB159" s="147" t="s">
        <v>645</v>
      </c>
      <c r="BC159" s="20"/>
      <c r="BD159" s="19">
        <f t="shared" si="30"/>
        <v>28</v>
      </c>
      <c r="BE159" s="147" t="s">
        <v>645</v>
      </c>
      <c r="BF159" s="20"/>
      <c r="BG159" s="19">
        <f t="shared" si="31"/>
        <v>37</v>
      </c>
      <c r="BH159" s="24" t="s">
        <v>766</v>
      </c>
      <c r="BI159" s="57"/>
      <c r="BJ159" s="19">
        <f t="shared" si="23"/>
        <v>46</v>
      </c>
      <c r="BK159" s="329"/>
      <c r="BL159" s="20"/>
      <c r="BM159" s="19">
        <f t="shared" si="32"/>
        <v>54</v>
      </c>
      <c r="BN159" s="329"/>
      <c r="BO159" s="20"/>
      <c r="BP159" s="19">
        <f t="shared" si="33"/>
        <v>64</v>
      </c>
      <c r="BQ159" s="329"/>
      <c r="BR159" s="20"/>
      <c r="BS159" s="19">
        <f t="shared" si="24"/>
        <v>72</v>
      </c>
      <c r="BT159" s="329"/>
      <c r="BU159" s="20"/>
      <c r="BV159" s="19">
        <f t="shared" si="25"/>
        <v>80</v>
      </c>
      <c r="BW159" s="329"/>
      <c r="BX159" s="20"/>
      <c r="BY159" s="19">
        <f t="shared" si="26"/>
        <v>89</v>
      </c>
      <c r="BZ159" s="329"/>
      <c r="CA159" s="20"/>
      <c r="CB159" s="19">
        <f t="shared" si="27"/>
        <v>98</v>
      </c>
      <c r="CC159" s="329"/>
      <c r="CD159" s="20"/>
      <c r="CE159" s="19">
        <f t="shared" si="28"/>
        <v>106</v>
      </c>
      <c r="CF159" s="329"/>
      <c r="CG159" s="20"/>
    </row>
    <row r="160" spans="2:85" ht="121.5" hidden="1" customHeight="1">
      <c r="B160" s="38">
        <f t="shared" si="19"/>
        <v>17</v>
      </c>
      <c r="C160" s="45">
        <f t="shared" si="20"/>
        <v>43976</v>
      </c>
      <c r="D160" s="16"/>
      <c r="E160" s="19"/>
      <c r="F160" s="17"/>
      <c r="G160" s="17"/>
      <c r="H160" s="19"/>
      <c r="I160" s="17"/>
      <c r="J160" s="17"/>
      <c r="K160" s="19"/>
      <c r="L160" s="17"/>
      <c r="M160" s="17"/>
      <c r="N160" s="19"/>
      <c r="O160" s="17"/>
      <c r="P160" s="17"/>
      <c r="Q160" s="19"/>
      <c r="R160" s="17"/>
      <c r="S160" s="17"/>
      <c r="T160" s="19"/>
      <c r="U160" s="17"/>
      <c r="V160" s="17"/>
      <c r="W160" s="19"/>
      <c r="X160" s="17"/>
      <c r="Y160" s="17"/>
      <c r="Z160" s="19"/>
      <c r="AA160" s="17"/>
      <c r="AB160" s="17"/>
      <c r="AC160" s="19"/>
      <c r="AD160" s="17"/>
      <c r="AE160" s="17"/>
      <c r="AF160" s="19"/>
      <c r="AG160" s="17"/>
      <c r="AH160" s="17"/>
      <c r="AI160" s="19">
        <f t="shared" si="14"/>
        <v>2</v>
      </c>
      <c r="AJ160" s="17"/>
      <c r="AK160" s="17"/>
      <c r="AL160" s="19">
        <f t="shared" si="18"/>
        <v>5</v>
      </c>
      <c r="AM160" s="17"/>
      <c r="AN160" s="17"/>
      <c r="AO160" s="19">
        <f t="shared" si="16"/>
        <v>2</v>
      </c>
      <c r="AP160" s="17"/>
      <c r="AQ160" s="17"/>
      <c r="AR160" s="19">
        <f t="shared" si="17"/>
        <v>12</v>
      </c>
      <c r="AS160" s="224" t="s">
        <v>758</v>
      </c>
      <c r="AT160" s="304"/>
      <c r="AU160" s="19">
        <f t="shared" si="21"/>
        <v>19</v>
      </c>
      <c r="AV160" s="206" t="s">
        <v>582</v>
      </c>
      <c r="AW160" s="26" t="s">
        <v>632</v>
      </c>
      <c r="AX160" s="19">
        <f t="shared" si="22"/>
        <v>20</v>
      </c>
      <c r="AY160" s="264" t="s">
        <v>799</v>
      </c>
      <c r="AZ160" s="26" t="s">
        <v>787</v>
      </c>
      <c r="BA160" s="19">
        <f t="shared" si="29"/>
        <v>27</v>
      </c>
      <c r="BB160" s="22" t="s">
        <v>541</v>
      </c>
      <c r="BC160" s="317" t="s">
        <v>646</v>
      </c>
      <c r="BD160" s="19">
        <f t="shared" si="30"/>
        <v>27</v>
      </c>
      <c r="BE160" s="22" t="s">
        <v>808</v>
      </c>
      <c r="BF160" s="317" t="s">
        <v>646</v>
      </c>
      <c r="BG160" s="19">
        <f t="shared" si="31"/>
        <v>36</v>
      </c>
      <c r="BH160" s="147"/>
      <c r="BI160" s="57" t="s">
        <v>767</v>
      </c>
      <c r="BJ160" s="19">
        <f t="shared" si="23"/>
        <v>45</v>
      </c>
      <c r="BK160" s="329"/>
      <c r="BL160" s="317"/>
      <c r="BM160" s="19">
        <f t="shared" si="32"/>
        <v>53</v>
      </c>
      <c r="BN160" s="329"/>
      <c r="BO160" s="317"/>
      <c r="BP160" s="19">
        <f t="shared" si="33"/>
        <v>63</v>
      </c>
      <c r="BQ160" s="329"/>
      <c r="BR160" s="317"/>
      <c r="BS160" s="19">
        <f t="shared" si="24"/>
        <v>71</v>
      </c>
      <c r="BT160" s="329"/>
      <c r="BU160" s="317"/>
      <c r="BV160" s="19">
        <f t="shared" si="25"/>
        <v>79</v>
      </c>
      <c r="BW160" s="329"/>
      <c r="BX160" s="317"/>
      <c r="BY160" s="19">
        <f t="shared" si="26"/>
        <v>88</v>
      </c>
      <c r="BZ160" s="329"/>
      <c r="CA160" s="317"/>
      <c r="CB160" s="19">
        <f t="shared" si="27"/>
        <v>97</v>
      </c>
      <c r="CC160" s="329"/>
      <c r="CD160" s="317"/>
      <c r="CE160" s="19">
        <f t="shared" si="28"/>
        <v>105</v>
      </c>
      <c r="CF160" s="329"/>
      <c r="CG160" s="317"/>
    </row>
    <row r="161" spans="2:85" ht="81" hidden="1" customHeight="1">
      <c r="B161" s="38">
        <f t="shared" si="19"/>
        <v>18</v>
      </c>
      <c r="C161" s="16">
        <f t="shared" si="20"/>
        <v>43983</v>
      </c>
      <c r="D161" s="16"/>
      <c r="E161" s="19"/>
      <c r="F161" s="17"/>
      <c r="G161" s="17"/>
      <c r="H161" s="19"/>
      <c r="I161" s="17"/>
      <c r="J161" s="17"/>
      <c r="K161" s="19"/>
      <c r="L161" s="17"/>
      <c r="M161" s="17"/>
      <c r="N161" s="19"/>
      <c r="O161" s="17"/>
      <c r="P161" s="17"/>
      <c r="Q161" s="19"/>
      <c r="R161" s="17"/>
      <c r="S161" s="17"/>
      <c r="T161" s="19"/>
      <c r="U161" s="17"/>
      <c r="V161" s="17"/>
      <c r="W161" s="19"/>
      <c r="X161" s="17"/>
      <c r="Y161" s="17"/>
      <c r="Z161" s="19"/>
      <c r="AA161" s="17"/>
      <c r="AB161" s="17"/>
      <c r="AC161" s="19"/>
      <c r="AD161" s="17"/>
      <c r="AE161" s="17"/>
      <c r="AF161" s="19"/>
      <c r="AG161" s="17"/>
      <c r="AH161" s="17"/>
      <c r="AI161" s="19">
        <f t="shared" si="14"/>
        <v>1</v>
      </c>
      <c r="AJ161" s="17"/>
      <c r="AK161" s="17"/>
      <c r="AL161" s="19">
        <f t="shared" si="18"/>
        <v>4</v>
      </c>
      <c r="AM161" s="17"/>
      <c r="AN161" s="17"/>
      <c r="AO161" s="19">
        <f t="shared" si="16"/>
        <v>1</v>
      </c>
      <c r="AP161" s="17"/>
      <c r="AQ161" s="17"/>
      <c r="AR161" s="19">
        <f t="shared" si="17"/>
        <v>11</v>
      </c>
      <c r="AS161" s="320"/>
      <c r="AT161" s="42"/>
      <c r="AU161" s="19">
        <f t="shared" si="21"/>
        <v>18</v>
      </c>
      <c r="AV161" s="256" t="s">
        <v>522</v>
      </c>
      <c r="AW161" s="26"/>
      <c r="AX161" s="19">
        <f t="shared" si="22"/>
        <v>19</v>
      </c>
      <c r="AY161" s="256"/>
      <c r="AZ161" s="26"/>
      <c r="BA161" s="19">
        <f t="shared" si="29"/>
        <v>26</v>
      </c>
      <c r="BB161" s="274" t="s">
        <v>599</v>
      </c>
      <c r="BC161" s="57"/>
      <c r="BD161" s="19">
        <f t="shared" si="30"/>
        <v>26</v>
      </c>
      <c r="BE161" s="274" t="s">
        <v>809</v>
      </c>
      <c r="BF161" s="57"/>
      <c r="BG161" s="19">
        <f t="shared" si="31"/>
        <v>35</v>
      </c>
      <c r="BH161" s="147" t="s">
        <v>643</v>
      </c>
      <c r="BI161" s="57"/>
      <c r="BJ161" s="19">
        <f t="shared" si="23"/>
        <v>44</v>
      </c>
      <c r="BK161" s="24" t="s">
        <v>768</v>
      </c>
      <c r="BL161" s="31"/>
      <c r="BM161" s="19">
        <f t="shared" si="32"/>
        <v>52</v>
      </c>
      <c r="BN161" s="329"/>
      <c r="BO161" s="303"/>
      <c r="BP161" s="19">
        <f t="shared" si="33"/>
        <v>62</v>
      </c>
      <c r="BQ161" s="329"/>
      <c r="BR161" s="303"/>
      <c r="BS161" s="19">
        <f t="shared" si="24"/>
        <v>70</v>
      </c>
      <c r="BT161" s="329"/>
      <c r="BU161" s="303"/>
      <c r="BV161" s="19">
        <f t="shared" si="25"/>
        <v>78</v>
      </c>
      <c r="BW161" s="329"/>
      <c r="BX161" s="303"/>
      <c r="BY161" s="19">
        <f t="shared" si="26"/>
        <v>87</v>
      </c>
      <c r="BZ161" s="329"/>
      <c r="CA161" s="303"/>
      <c r="CB161" s="19">
        <f t="shared" si="27"/>
        <v>96</v>
      </c>
      <c r="CC161" s="329"/>
      <c r="CD161" s="303"/>
      <c r="CE161" s="19">
        <f t="shared" si="28"/>
        <v>104</v>
      </c>
      <c r="CF161" s="329"/>
      <c r="CG161" s="303"/>
    </row>
    <row r="162" spans="2:85" ht="101.25" hidden="1" customHeight="1">
      <c r="B162" s="38">
        <f t="shared" si="19"/>
        <v>19</v>
      </c>
      <c r="C162" s="16">
        <f t="shared" si="20"/>
        <v>43990</v>
      </c>
      <c r="D162" s="16"/>
      <c r="E162" s="19"/>
      <c r="F162" s="17"/>
      <c r="G162" s="17"/>
      <c r="H162" s="19"/>
      <c r="I162" s="17"/>
      <c r="J162" s="17"/>
      <c r="K162" s="19"/>
      <c r="L162" s="17"/>
      <c r="M162" s="17"/>
      <c r="N162" s="19"/>
      <c r="O162" s="17"/>
      <c r="P162" s="17"/>
      <c r="Q162" s="19"/>
      <c r="R162" s="17"/>
      <c r="S162" s="17"/>
      <c r="T162" s="19"/>
      <c r="U162" s="17"/>
      <c r="V162" s="17"/>
      <c r="W162" s="19"/>
      <c r="X162" s="17"/>
      <c r="Y162" s="17"/>
      <c r="Z162" s="19"/>
      <c r="AA162" s="17"/>
      <c r="AB162" s="17"/>
      <c r="AC162" s="19"/>
      <c r="AD162" s="17"/>
      <c r="AE162" s="17"/>
      <c r="AF162" s="19"/>
      <c r="AG162" s="17"/>
      <c r="AH162" s="17"/>
      <c r="AI162" s="19">
        <v>0</v>
      </c>
      <c r="AJ162" s="17" t="s">
        <v>249</v>
      </c>
      <c r="AK162" s="17"/>
      <c r="AL162" s="19">
        <f t="shared" si="18"/>
        <v>3</v>
      </c>
      <c r="AM162" s="17"/>
      <c r="AN162" s="17"/>
      <c r="AO162" s="19">
        <v>0</v>
      </c>
      <c r="AP162" s="17"/>
      <c r="AQ162" s="17"/>
      <c r="AR162" s="19">
        <f t="shared" si="17"/>
        <v>10</v>
      </c>
      <c r="AS162" s="250"/>
      <c r="AT162" s="17" t="s">
        <v>408</v>
      </c>
      <c r="AU162" s="19">
        <f t="shared" si="21"/>
        <v>17</v>
      </c>
      <c r="AV162" s="22" t="s">
        <v>570</v>
      </c>
      <c r="AW162" s="26" t="s">
        <v>301</v>
      </c>
      <c r="AX162" s="19">
        <f t="shared" si="22"/>
        <v>18</v>
      </c>
      <c r="AY162" s="22" t="s">
        <v>803</v>
      </c>
      <c r="AZ162" s="26"/>
      <c r="BA162" s="134">
        <f t="shared" si="29"/>
        <v>25</v>
      </c>
      <c r="BB162" s="50" t="s">
        <v>659</v>
      </c>
      <c r="BC162" s="263" t="s">
        <v>647</v>
      </c>
      <c r="BD162" s="134">
        <f t="shared" si="30"/>
        <v>25</v>
      </c>
      <c r="BE162" s="50" t="s">
        <v>659</v>
      </c>
      <c r="BF162" s="263" t="s">
        <v>794</v>
      </c>
      <c r="BG162" s="19">
        <f t="shared" si="31"/>
        <v>34</v>
      </c>
      <c r="BH162" s="147" t="s">
        <v>771</v>
      </c>
      <c r="BI162" s="57" t="s">
        <v>793</v>
      </c>
      <c r="BJ162" s="19">
        <f t="shared" si="23"/>
        <v>43</v>
      </c>
      <c r="BK162" s="24"/>
      <c r="BL162" s="57"/>
      <c r="BM162" s="19">
        <f t="shared" si="32"/>
        <v>51</v>
      </c>
      <c r="BN162" s="329"/>
      <c r="BO162" s="314"/>
      <c r="BP162" s="19">
        <f t="shared" si="33"/>
        <v>61</v>
      </c>
      <c r="BQ162" s="329"/>
      <c r="BR162" s="314"/>
      <c r="BS162" s="19">
        <f t="shared" si="24"/>
        <v>69</v>
      </c>
      <c r="BT162" s="329"/>
      <c r="BU162" s="314"/>
      <c r="BV162" s="19">
        <f t="shared" si="25"/>
        <v>77</v>
      </c>
      <c r="BW162" s="329"/>
      <c r="BX162" s="314"/>
      <c r="BY162" s="19">
        <f t="shared" si="26"/>
        <v>86</v>
      </c>
      <c r="BZ162" s="329"/>
      <c r="CA162" s="314"/>
      <c r="CB162" s="19">
        <f t="shared" si="27"/>
        <v>95</v>
      </c>
      <c r="CC162" s="329"/>
      <c r="CD162" s="314"/>
      <c r="CE162" s="19">
        <f t="shared" si="28"/>
        <v>103</v>
      </c>
      <c r="CF162" s="329"/>
      <c r="CG162" s="314"/>
    </row>
    <row r="163" spans="2:85" ht="141.75" hidden="1" customHeight="1">
      <c r="B163" s="38">
        <f t="shared" si="19"/>
        <v>20</v>
      </c>
      <c r="C163" s="16">
        <f t="shared" si="20"/>
        <v>43997</v>
      </c>
      <c r="D163" s="16"/>
      <c r="E163" s="19"/>
      <c r="F163" s="17"/>
      <c r="G163" s="17"/>
      <c r="H163" s="19"/>
      <c r="I163" s="17"/>
      <c r="J163" s="17"/>
      <c r="K163" s="19"/>
      <c r="L163" s="17"/>
      <c r="M163" s="17"/>
      <c r="N163" s="19"/>
      <c r="O163" s="17"/>
      <c r="P163" s="17"/>
      <c r="Q163" s="19"/>
      <c r="R163" s="17"/>
      <c r="S163" s="17"/>
      <c r="T163" s="19"/>
      <c r="U163" s="17"/>
      <c r="V163" s="17"/>
      <c r="W163" s="19"/>
      <c r="X163" s="17"/>
      <c r="Y163" s="17"/>
      <c r="Z163" s="19"/>
      <c r="AA163" s="17"/>
      <c r="AB163" s="17"/>
      <c r="AC163" s="19"/>
      <c r="AD163" s="17"/>
      <c r="AE163" s="17"/>
      <c r="AF163" s="19"/>
      <c r="AG163" s="17"/>
      <c r="AH163" s="17"/>
      <c r="AI163" s="19"/>
      <c r="AJ163" s="17"/>
      <c r="AK163" s="17"/>
      <c r="AL163" s="19">
        <f t="shared" si="18"/>
        <v>2</v>
      </c>
      <c r="AM163" s="17"/>
      <c r="AN163" s="17"/>
      <c r="AO163" s="19"/>
      <c r="AP163" s="17" t="s">
        <v>249</v>
      </c>
      <c r="AQ163" s="17"/>
      <c r="AR163" s="19">
        <f t="shared" si="17"/>
        <v>9</v>
      </c>
      <c r="AS163" s="17"/>
      <c r="AT163" s="17"/>
      <c r="AU163" s="130">
        <f t="shared" si="21"/>
        <v>16</v>
      </c>
      <c r="AV163" s="277" t="s">
        <v>635</v>
      </c>
      <c r="AW163" s="42" t="s">
        <v>636</v>
      </c>
      <c r="AX163" s="130">
        <f t="shared" si="22"/>
        <v>17</v>
      </c>
      <c r="AY163" s="277" t="s">
        <v>752</v>
      </c>
      <c r="AZ163" s="42"/>
      <c r="BA163" s="19">
        <f t="shared" si="29"/>
        <v>24</v>
      </c>
      <c r="BB163" s="50" t="s">
        <v>696</v>
      </c>
      <c r="BC163" s="263" t="s">
        <v>668</v>
      </c>
      <c r="BD163" s="19">
        <f t="shared" si="30"/>
        <v>24</v>
      </c>
      <c r="BE163" s="50" t="s">
        <v>814</v>
      </c>
      <c r="BF163" s="263" t="s">
        <v>764</v>
      </c>
      <c r="BG163" s="19">
        <f t="shared" si="31"/>
        <v>33</v>
      </c>
      <c r="BH163" s="23" t="s">
        <v>811</v>
      </c>
      <c r="BI163" s="291" t="s">
        <v>777</v>
      </c>
      <c r="BJ163" s="19">
        <f t="shared" si="23"/>
        <v>42</v>
      </c>
      <c r="BK163" s="24" t="s">
        <v>769</v>
      </c>
      <c r="BL163" s="57"/>
      <c r="BM163" s="19">
        <f t="shared" si="32"/>
        <v>50</v>
      </c>
      <c r="BN163" s="250"/>
      <c r="BO163" s="314"/>
      <c r="BP163" s="19">
        <f t="shared" si="33"/>
        <v>60</v>
      </c>
      <c r="BQ163" s="250"/>
      <c r="BR163" s="314"/>
      <c r="BS163" s="19">
        <f t="shared" si="24"/>
        <v>68</v>
      </c>
      <c r="BT163" s="250"/>
      <c r="BU163" s="314"/>
      <c r="BV163" s="19">
        <f t="shared" si="25"/>
        <v>76</v>
      </c>
      <c r="BW163" s="250"/>
      <c r="BX163" s="314"/>
      <c r="BY163" s="19">
        <f t="shared" si="26"/>
        <v>85</v>
      </c>
      <c r="BZ163" s="250"/>
      <c r="CA163" s="314"/>
      <c r="CB163" s="19">
        <f t="shared" si="27"/>
        <v>94</v>
      </c>
      <c r="CC163" s="250"/>
      <c r="CD163" s="314"/>
      <c r="CE163" s="19">
        <f t="shared" si="28"/>
        <v>102</v>
      </c>
      <c r="CF163" s="250"/>
      <c r="CG163" s="314"/>
    </row>
    <row r="164" spans="2:85" ht="121.5" hidden="1" customHeight="1">
      <c r="B164" s="38">
        <f t="shared" si="19"/>
        <v>21</v>
      </c>
      <c r="C164" s="16">
        <f t="shared" si="20"/>
        <v>44004</v>
      </c>
      <c r="D164" s="16"/>
      <c r="E164" s="19"/>
      <c r="F164" s="17"/>
      <c r="G164" s="17"/>
      <c r="H164" s="19"/>
      <c r="I164" s="17"/>
      <c r="J164" s="17"/>
      <c r="K164" s="19"/>
      <c r="L164" s="17"/>
      <c r="M164" s="17"/>
      <c r="N164" s="19"/>
      <c r="O164" s="17"/>
      <c r="P164" s="17"/>
      <c r="Q164" s="19"/>
      <c r="R164" s="17"/>
      <c r="S164" s="17"/>
      <c r="T164" s="19"/>
      <c r="U164" s="17"/>
      <c r="V164" s="17"/>
      <c r="W164" s="19"/>
      <c r="X164" s="17"/>
      <c r="Y164" s="17"/>
      <c r="Z164" s="19"/>
      <c r="AA164" s="17"/>
      <c r="AB164" s="17"/>
      <c r="AC164" s="19"/>
      <c r="AD164" s="17"/>
      <c r="AE164" s="17"/>
      <c r="AF164" s="19"/>
      <c r="AG164" s="17"/>
      <c r="AH164" s="17"/>
      <c r="AI164" s="19"/>
      <c r="AJ164" s="17"/>
      <c r="AK164" s="17"/>
      <c r="AL164" s="19">
        <f t="shared" si="18"/>
        <v>1</v>
      </c>
      <c r="AM164" s="17"/>
      <c r="AN164" s="17"/>
      <c r="AO164" s="19"/>
      <c r="AP164" s="17"/>
      <c r="AQ164" s="17"/>
      <c r="AR164" s="19">
        <f t="shared" si="17"/>
        <v>8</v>
      </c>
      <c r="AS164" s="17"/>
      <c r="AT164" s="17" t="s">
        <v>162</v>
      </c>
      <c r="AU164" s="130">
        <f t="shared" si="21"/>
        <v>15</v>
      </c>
      <c r="AV164" s="276" t="s">
        <v>567</v>
      </c>
      <c r="AW164" s="148"/>
      <c r="AX164" s="130">
        <f t="shared" si="22"/>
        <v>16</v>
      </c>
      <c r="AY164" s="276" t="s">
        <v>753</v>
      </c>
      <c r="AZ164" s="148"/>
      <c r="BA164" s="19">
        <f t="shared" si="29"/>
        <v>23</v>
      </c>
      <c r="BB164" s="143" t="s">
        <v>695</v>
      </c>
      <c r="BC164" s="57" t="s">
        <v>697</v>
      </c>
      <c r="BD164" s="19">
        <f t="shared" si="30"/>
        <v>23</v>
      </c>
      <c r="BE164" s="143" t="s">
        <v>815</v>
      </c>
      <c r="BF164" s="57" t="s">
        <v>804</v>
      </c>
      <c r="BG164" s="19">
        <f t="shared" si="31"/>
        <v>32</v>
      </c>
      <c r="BH164" s="23" t="s">
        <v>810</v>
      </c>
      <c r="BI164" s="291"/>
      <c r="BJ164" s="19">
        <f t="shared" si="23"/>
        <v>41</v>
      </c>
      <c r="BK164" s="360"/>
      <c r="BL164" s="205"/>
      <c r="BM164" s="19">
        <f t="shared" si="32"/>
        <v>49</v>
      </c>
      <c r="BN164" s="250"/>
      <c r="BO164" s="345"/>
      <c r="BP164" s="19">
        <f t="shared" si="33"/>
        <v>59</v>
      </c>
      <c r="BQ164" s="250"/>
      <c r="BR164" s="345"/>
      <c r="BS164" s="19">
        <f t="shared" si="24"/>
        <v>67</v>
      </c>
      <c r="BT164" s="250"/>
      <c r="BU164" s="345"/>
      <c r="BV164" s="19">
        <f t="shared" si="25"/>
        <v>75</v>
      </c>
      <c r="BW164" s="250"/>
      <c r="BX164" s="345"/>
      <c r="BY164" s="19">
        <f t="shared" si="26"/>
        <v>84</v>
      </c>
      <c r="BZ164" s="250"/>
      <c r="CA164" s="345"/>
      <c r="CB164" s="19">
        <f t="shared" si="27"/>
        <v>93</v>
      </c>
      <c r="CC164" s="250"/>
      <c r="CD164" s="345"/>
      <c r="CE164" s="19">
        <f t="shared" si="28"/>
        <v>101</v>
      </c>
      <c r="CF164" s="250"/>
      <c r="CG164" s="345"/>
    </row>
    <row r="165" spans="2:85" ht="121.5" hidden="1" customHeight="1">
      <c r="B165" s="38">
        <f t="shared" si="19"/>
        <v>22</v>
      </c>
      <c r="C165" s="16">
        <f t="shared" si="20"/>
        <v>44011</v>
      </c>
      <c r="D165" s="16"/>
      <c r="E165" s="19"/>
      <c r="F165" s="17"/>
      <c r="G165" s="17"/>
      <c r="H165" s="19"/>
      <c r="I165" s="17"/>
      <c r="J165" s="17"/>
      <c r="K165" s="19"/>
      <c r="L165" s="17"/>
      <c r="M165" s="17"/>
      <c r="N165" s="19"/>
      <c r="O165" s="17"/>
      <c r="P165" s="17"/>
      <c r="Q165" s="19"/>
      <c r="R165" s="17"/>
      <c r="S165" s="17"/>
      <c r="T165" s="19"/>
      <c r="U165" s="17"/>
      <c r="V165" s="17"/>
      <c r="W165" s="19"/>
      <c r="X165" s="17"/>
      <c r="Y165" s="17"/>
      <c r="Z165" s="19"/>
      <c r="AA165" s="17"/>
      <c r="AB165" s="17"/>
      <c r="AC165" s="19"/>
      <c r="AD165" s="17"/>
      <c r="AE165" s="17"/>
      <c r="AF165" s="19"/>
      <c r="AG165" s="17"/>
      <c r="AH165" s="17"/>
      <c r="AI165" s="19"/>
      <c r="AJ165" s="17"/>
      <c r="AK165" s="17"/>
      <c r="AL165" s="17">
        <v>0</v>
      </c>
      <c r="AM165" s="17" t="s">
        <v>311</v>
      </c>
      <c r="AN165" s="17"/>
      <c r="AO165" s="19"/>
      <c r="AP165" s="17"/>
      <c r="AQ165" s="17"/>
      <c r="AR165" s="19">
        <f t="shared" si="17"/>
        <v>7</v>
      </c>
      <c r="AS165" s="17"/>
      <c r="AT165" s="17"/>
      <c r="AU165" s="19">
        <f t="shared" si="21"/>
        <v>14</v>
      </c>
      <c r="AV165" s="136" t="s">
        <v>523</v>
      </c>
      <c r="AW165" s="52" t="s">
        <v>665</v>
      </c>
      <c r="AX165" s="19">
        <f t="shared" si="22"/>
        <v>15</v>
      </c>
      <c r="AY165" s="136" t="s">
        <v>750</v>
      </c>
      <c r="AZ165" s="52"/>
      <c r="BA165" s="137">
        <f t="shared" si="29"/>
        <v>22</v>
      </c>
      <c r="BB165" s="264" t="s">
        <v>694</v>
      </c>
      <c r="BC165" s="142" t="s">
        <v>650</v>
      </c>
      <c r="BD165" s="137">
        <f t="shared" si="30"/>
        <v>22</v>
      </c>
      <c r="BE165" s="264" t="s">
        <v>817</v>
      </c>
      <c r="BF165" s="361" t="s">
        <v>805</v>
      </c>
      <c r="BG165" s="19">
        <f t="shared" si="31"/>
        <v>31</v>
      </c>
      <c r="BH165" s="147" t="s">
        <v>465</v>
      </c>
      <c r="BI165" s="57"/>
      <c r="BJ165" s="19">
        <f t="shared" si="23"/>
        <v>40</v>
      </c>
      <c r="BK165" s="24"/>
      <c r="BL165" s="205"/>
      <c r="BM165" s="19">
        <f t="shared" si="32"/>
        <v>48</v>
      </c>
      <c r="BN165" s="329"/>
      <c r="BO165" s="345"/>
      <c r="BP165" s="19">
        <f t="shared" si="33"/>
        <v>58</v>
      </c>
      <c r="BQ165" s="329"/>
      <c r="BR165" s="345"/>
      <c r="BS165" s="19">
        <f t="shared" si="24"/>
        <v>66</v>
      </c>
      <c r="BT165" s="329"/>
      <c r="BU165" s="345"/>
      <c r="BV165" s="19">
        <f t="shared" si="25"/>
        <v>74</v>
      </c>
      <c r="BW165" s="329"/>
      <c r="BX165" s="345"/>
      <c r="BY165" s="19">
        <f t="shared" si="26"/>
        <v>83</v>
      </c>
      <c r="BZ165" s="329"/>
      <c r="CA165" s="345"/>
      <c r="CB165" s="19">
        <f t="shared" si="27"/>
        <v>92</v>
      </c>
      <c r="CC165" s="329"/>
      <c r="CD165" s="345"/>
      <c r="CE165" s="19">
        <f t="shared" si="28"/>
        <v>100</v>
      </c>
      <c r="CF165" s="329"/>
      <c r="CG165" s="345"/>
    </row>
    <row r="166" spans="2:85" ht="81" hidden="1" customHeight="1">
      <c r="B166" s="38">
        <f t="shared" si="19"/>
        <v>23</v>
      </c>
      <c r="C166" s="45">
        <f t="shared" si="20"/>
        <v>44018</v>
      </c>
      <c r="D166" s="16"/>
      <c r="E166" s="19"/>
      <c r="F166" s="17"/>
      <c r="G166" s="17"/>
      <c r="H166" s="19"/>
      <c r="I166" s="17"/>
      <c r="J166" s="17"/>
      <c r="K166" s="19"/>
      <c r="L166" s="17"/>
      <c r="M166" s="17"/>
      <c r="N166" s="19"/>
      <c r="O166" s="17"/>
      <c r="P166" s="17"/>
      <c r="Q166" s="19"/>
      <c r="R166" s="17"/>
      <c r="S166" s="17"/>
      <c r="T166" s="19"/>
      <c r="U166" s="17"/>
      <c r="V166" s="17"/>
      <c r="W166" s="19"/>
      <c r="X166" s="17"/>
      <c r="Y166" s="17"/>
      <c r="Z166" s="19"/>
      <c r="AA166" s="17"/>
      <c r="AB166" s="17"/>
      <c r="AC166" s="19"/>
      <c r="AD166" s="17"/>
      <c r="AE166" s="17"/>
      <c r="AF166" s="19"/>
      <c r="AG166" s="17"/>
      <c r="AH166" s="17"/>
      <c r="AI166" s="19"/>
      <c r="AJ166" s="17"/>
      <c r="AK166" s="17"/>
      <c r="AL166" s="17"/>
      <c r="AM166" s="17"/>
      <c r="AN166" s="17"/>
      <c r="AO166" s="19"/>
      <c r="AP166" s="17"/>
      <c r="AQ166" s="17"/>
      <c r="AR166" s="19">
        <f t="shared" si="17"/>
        <v>6</v>
      </c>
      <c r="AS166" s="17"/>
      <c r="AT166" s="17"/>
      <c r="AU166" s="19">
        <f t="shared" si="21"/>
        <v>13</v>
      </c>
      <c r="AV166" s="224" t="s">
        <v>583</v>
      </c>
      <c r="AW166" s="43" t="s">
        <v>666</v>
      </c>
      <c r="AX166" s="19">
        <f t="shared" si="22"/>
        <v>14</v>
      </c>
      <c r="AY166" s="224" t="s">
        <v>792</v>
      </c>
      <c r="AZ166" s="42"/>
      <c r="BA166" s="19">
        <f t="shared" si="29"/>
        <v>21</v>
      </c>
      <c r="BB166" s="264" t="s">
        <v>660</v>
      </c>
      <c r="BC166" s="142"/>
      <c r="BD166" s="19">
        <f t="shared" si="30"/>
        <v>21</v>
      </c>
      <c r="BE166" s="264"/>
      <c r="BF166" s="26" t="s">
        <v>631</v>
      </c>
      <c r="BG166" s="19">
        <f t="shared" si="31"/>
        <v>30</v>
      </c>
      <c r="BH166" s="147" t="s">
        <v>822</v>
      </c>
      <c r="BI166" s="57" t="s">
        <v>770</v>
      </c>
      <c r="BJ166" s="19">
        <f t="shared" si="23"/>
        <v>39</v>
      </c>
      <c r="BK166" s="24" t="s">
        <v>773</v>
      </c>
      <c r="BL166" s="329"/>
      <c r="BM166" s="19">
        <f t="shared" si="32"/>
        <v>47</v>
      </c>
      <c r="BN166" s="329"/>
      <c r="BO166" s="303"/>
      <c r="BP166" s="19">
        <f t="shared" si="33"/>
        <v>57</v>
      </c>
      <c r="BQ166" s="329"/>
      <c r="BR166" s="303"/>
      <c r="BS166" s="19">
        <f t="shared" si="24"/>
        <v>65</v>
      </c>
      <c r="BT166" s="329"/>
      <c r="BU166" s="303"/>
      <c r="BV166" s="19">
        <f t="shared" si="25"/>
        <v>73</v>
      </c>
      <c r="BW166" s="329"/>
      <c r="BX166" s="303"/>
      <c r="BY166" s="19">
        <f t="shared" si="26"/>
        <v>82</v>
      </c>
      <c r="BZ166" s="329"/>
      <c r="CA166" s="303"/>
      <c r="CB166" s="19">
        <f t="shared" si="27"/>
        <v>91</v>
      </c>
      <c r="CC166" s="329"/>
      <c r="CD166" s="303"/>
      <c r="CE166" s="19">
        <f t="shared" si="28"/>
        <v>99</v>
      </c>
      <c r="CF166" s="329"/>
      <c r="CG166" s="303"/>
    </row>
    <row r="167" spans="2:85" ht="81" hidden="1" customHeight="1">
      <c r="B167" s="38">
        <f t="shared" si="19"/>
        <v>24</v>
      </c>
      <c r="C167" s="16">
        <f t="shared" si="20"/>
        <v>44025</v>
      </c>
      <c r="D167" s="16"/>
      <c r="E167" s="19"/>
      <c r="F167" s="17"/>
      <c r="G167" s="17"/>
      <c r="H167" s="19"/>
      <c r="I167" s="17"/>
      <c r="J167" s="17"/>
      <c r="K167" s="19"/>
      <c r="L167" s="17"/>
      <c r="M167" s="17"/>
      <c r="N167" s="19"/>
      <c r="O167" s="17"/>
      <c r="P167" s="17"/>
      <c r="Q167" s="19"/>
      <c r="R167" s="17"/>
      <c r="S167" s="17"/>
      <c r="T167" s="19"/>
      <c r="U167" s="17"/>
      <c r="V167" s="17"/>
      <c r="W167" s="19"/>
      <c r="X167" s="17"/>
      <c r="Y167" s="17"/>
      <c r="Z167" s="19"/>
      <c r="AA167" s="17"/>
      <c r="AB167" s="17"/>
      <c r="AC167" s="19"/>
      <c r="AD167" s="17"/>
      <c r="AE167" s="17"/>
      <c r="AF167" s="19"/>
      <c r="AG167" s="17"/>
      <c r="AH167" s="17"/>
      <c r="AI167" s="19"/>
      <c r="AJ167" s="17"/>
      <c r="AK167" s="17"/>
      <c r="AL167" s="17"/>
      <c r="AM167" s="17"/>
      <c r="AN167" s="17"/>
      <c r="AO167" s="19"/>
      <c r="AP167" s="17"/>
      <c r="AQ167" s="17"/>
      <c r="AR167" s="19">
        <f t="shared" si="17"/>
        <v>5</v>
      </c>
      <c r="AS167" s="17"/>
      <c r="AT167" s="17"/>
      <c r="AU167" s="19">
        <f t="shared" si="21"/>
        <v>12</v>
      </c>
      <c r="AV167" s="224" t="s">
        <v>633</v>
      </c>
      <c r="AW167" s="315" t="s">
        <v>634</v>
      </c>
      <c r="AX167" s="19">
        <f t="shared" si="22"/>
        <v>13</v>
      </c>
      <c r="AY167" s="224" t="s">
        <v>349</v>
      </c>
      <c r="AZ167" s="52" t="s">
        <v>665</v>
      </c>
      <c r="BA167" s="19">
        <f t="shared" si="29"/>
        <v>20</v>
      </c>
      <c r="BB167" s="264" t="s">
        <v>661</v>
      </c>
      <c r="BC167" s="20" t="s">
        <v>648</v>
      </c>
      <c r="BD167" s="19">
        <f t="shared" si="30"/>
        <v>20</v>
      </c>
      <c r="BE167" s="264" t="s">
        <v>816</v>
      </c>
      <c r="BF167" s="26"/>
      <c r="BG167" s="19">
        <f t="shared" si="31"/>
        <v>29</v>
      </c>
      <c r="BH167" s="22" t="s">
        <v>596</v>
      </c>
      <c r="BI167" s="317"/>
      <c r="BJ167" s="19">
        <f t="shared" si="23"/>
        <v>38</v>
      </c>
      <c r="BK167" s="24" t="s">
        <v>766</v>
      </c>
      <c r="BL167" s="57"/>
      <c r="BM167" s="19">
        <f t="shared" si="32"/>
        <v>46</v>
      </c>
      <c r="BN167" s="24" t="s">
        <v>768</v>
      </c>
      <c r="BO167" s="31"/>
      <c r="BP167" s="19">
        <f t="shared" si="33"/>
        <v>56</v>
      </c>
      <c r="BQ167" s="329"/>
      <c r="BR167" s="303"/>
      <c r="BS167" s="19">
        <f t="shared" si="24"/>
        <v>64</v>
      </c>
      <c r="BT167" s="329"/>
      <c r="BU167" s="303"/>
      <c r="BV167" s="19">
        <f t="shared" si="25"/>
        <v>72</v>
      </c>
      <c r="BW167" s="329"/>
      <c r="BX167" s="303"/>
      <c r="BY167" s="19">
        <f t="shared" si="26"/>
        <v>81</v>
      </c>
      <c r="BZ167" s="329"/>
      <c r="CA167" s="303"/>
      <c r="CB167" s="19">
        <f t="shared" si="27"/>
        <v>90</v>
      </c>
      <c r="CC167" s="329"/>
      <c r="CD167" s="303"/>
      <c r="CE167" s="19">
        <f t="shared" si="28"/>
        <v>98</v>
      </c>
      <c r="CF167" s="329"/>
      <c r="CG167" s="303"/>
    </row>
    <row r="168" spans="2:85" ht="121.5" hidden="1" customHeight="1">
      <c r="B168" s="38">
        <f t="shared" si="19"/>
        <v>25</v>
      </c>
      <c r="C168" s="16">
        <f t="shared" si="20"/>
        <v>44032</v>
      </c>
      <c r="D168" s="16"/>
      <c r="E168" s="19"/>
      <c r="F168" s="17"/>
      <c r="G168" s="17"/>
      <c r="H168" s="19"/>
      <c r="I168" s="17"/>
      <c r="J168" s="17"/>
      <c r="K168" s="19"/>
      <c r="L168" s="17"/>
      <c r="M168" s="17"/>
      <c r="N168" s="19"/>
      <c r="O168" s="17"/>
      <c r="P168" s="17"/>
      <c r="Q168" s="19"/>
      <c r="R168" s="17"/>
      <c r="S168" s="17"/>
      <c r="T168" s="19"/>
      <c r="U168" s="17"/>
      <c r="V168" s="17"/>
      <c r="W168" s="19"/>
      <c r="X168" s="17"/>
      <c r="Y168" s="17"/>
      <c r="Z168" s="19"/>
      <c r="AA168" s="17"/>
      <c r="AB168" s="17"/>
      <c r="AC168" s="19"/>
      <c r="AD168" s="17"/>
      <c r="AE168" s="17"/>
      <c r="AF168" s="19"/>
      <c r="AG168" s="17"/>
      <c r="AH168" s="17"/>
      <c r="AI168" s="19"/>
      <c r="AJ168" s="17"/>
      <c r="AK168" s="17"/>
      <c r="AL168" s="17"/>
      <c r="AM168" s="17"/>
      <c r="AN168" s="17"/>
      <c r="AO168" s="19"/>
      <c r="AP168" s="17"/>
      <c r="AQ168" s="17"/>
      <c r="AR168" s="19">
        <f t="shared" si="17"/>
        <v>4</v>
      </c>
      <c r="AS168" s="17"/>
      <c r="AT168" s="17"/>
      <c r="AU168" s="19">
        <f t="shared" si="21"/>
        <v>11</v>
      </c>
      <c r="AV168" s="224" t="s">
        <v>453</v>
      </c>
      <c r="AW168" s="129"/>
      <c r="AX168" s="19">
        <f t="shared" si="22"/>
        <v>12</v>
      </c>
      <c r="AY168" s="224"/>
      <c r="AZ168" s="43" t="s">
        <v>666</v>
      </c>
      <c r="BA168" s="19">
        <f t="shared" si="29"/>
        <v>19</v>
      </c>
      <c r="BB168" s="256" t="s">
        <v>663</v>
      </c>
      <c r="BC168" s="26" t="s">
        <v>632</v>
      </c>
      <c r="BD168" s="19">
        <f t="shared" si="30"/>
        <v>19</v>
      </c>
      <c r="BE168" s="256"/>
      <c r="BF168" s="26"/>
      <c r="BG168" s="19">
        <f t="shared" si="31"/>
        <v>28</v>
      </c>
      <c r="BH168" s="22" t="s">
        <v>827</v>
      </c>
      <c r="BJ168" s="19">
        <f t="shared" si="23"/>
        <v>37</v>
      </c>
      <c r="BK168" s="147" t="s">
        <v>643</v>
      </c>
      <c r="BL168" s="57" t="s">
        <v>767</v>
      </c>
      <c r="BM168" s="19">
        <f t="shared" si="32"/>
        <v>45</v>
      </c>
      <c r="BN168" s="24"/>
      <c r="BO168" s="57"/>
      <c r="BP168" s="19">
        <f t="shared" si="33"/>
        <v>55</v>
      </c>
      <c r="BQ168" s="329"/>
      <c r="BR168" s="346"/>
      <c r="BS168" s="19">
        <f t="shared" si="24"/>
        <v>63</v>
      </c>
      <c r="BT168" s="329"/>
      <c r="BU168" s="346"/>
      <c r="BV168" s="19">
        <f t="shared" si="25"/>
        <v>71</v>
      </c>
      <c r="BW168" s="329"/>
      <c r="BX168" s="346"/>
      <c r="BY168" s="19">
        <f t="shared" si="26"/>
        <v>80</v>
      </c>
      <c r="BZ168" s="329"/>
      <c r="CA168" s="346"/>
      <c r="CB168" s="19">
        <f t="shared" si="27"/>
        <v>89</v>
      </c>
      <c r="CC168" s="329"/>
      <c r="CD168" s="346"/>
      <c r="CE168" s="19">
        <f t="shared" si="28"/>
        <v>97</v>
      </c>
      <c r="CF168" s="329"/>
      <c r="CG168" s="346"/>
    </row>
    <row r="169" spans="2:85" ht="81" hidden="1" customHeight="1">
      <c r="B169" s="38">
        <f t="shared" si="19"/>
        <v>26</v>
      </c>
      <c r="C169" s="16">
        <f t="shared" si="20"/>
        <v>44039</v>
      </c>
      <c r="D169" s="16"/>
      <c r="E169" s="19"/>
      <c r="F169" s="17"/>
      <c r="G169" s="17"/>
      <c r="H169" s="19"/>
      <c r="I169" s="17"/>
      <c r="J169" s="17"/>
      <c r="K169" s="19"/>
      <c r="L169" s="17"/>
      <c r="M169" s="17"/>
      <c r="N169" s="19"/>
      <c r="O169" s="17"/>
      <c r="P169" s="17"/>
      <c r="Q169" s="19"/>
      <c r="R169" s="17"/>
      <c r="S169" s="17"/>
      <c r="T169" s="19"/>
      <c r="U169" s="17"/>
      <c r="V169" s="17"/>
      <c r="W169" s="19"/>
      <c r="X169" s="17"/>
      <c r="Y169" s="17"/>
      <c r="Z169" s="19"/>
      <c r="AA169" s="17"/>
      <c r="AB169" s="17"/>
      <c r="AC169" s="19"/>
      <c r="AD169" s="17"/>
      <c r="AE169" s="17"/>
      <c r="AF169" s="19"/>
      <c r="AG169" s="17"/>
      <c r="AH169" s="17"/>
      <c r="AI169" s="19"/>
      <c r="AJ169" s="17"/>
      <c r="AK169" s="17"/>
      <c r="AL169" s="17"/>
      <c r="AM169" s="17"/>
      <c r="AN169" s="17"/>
      <c r="AO169" s="19"/>
      <c r="AP169" s="17"/>
      <c r="AQ169" s="17"/>
      <c r="AR169" s="19">
        <f t="shared" si="17"/>
        <v>3</v>
      </c>
      <c r="AS169" s="17"/>
      <c r="AT169" s="17"/>
      <c r="AU169" s="19">
        <f t="shared" si="21"/>
        <v>10</v>
      </c>
      <c r="AV169" s="224" t="s">
        <v>651</v>
      </c>
      <c r="AW169" s="304" t="s">
        <v>546</v>
      </c>
      <c r="AX169" s="19">
        <f t="shared" si="22"/>
        <v>11</v>
      </c>
      <c r="AY169" s="224"/>
      <c r="AZ169" s="304"/>
      <c r="BA169" s="19">
        <f t="shared" si="29"/>
        <v>18</v>
      </c>
      <c r="BB169" s="256" t="s">
        <v>662</v>
      </c>
      <c r="BC169" s="26"/>
      <c r="BD169" s="19">
        <f t="shared" si="30"/>
        <v>18</v>
      </c>
      <c r="BE169" s="264" t="s">
        <v>818</v>
      </c>
      <c r="BF169" s="26"/>
      <c r="BG169" s="19">
        <f t="shared" si="31"/>
        <v>27</v>
      </c>
      <c r="BH169" s="274" t="s">
        <v>820</v>
      </c>
      <c r="BI169" s="291" t="s">
        <v>646</v>
      </c>
      <c r="BJ169" s="19">
        <f t="shared" si="23"/>
        <v>36</v>
      </c>
      <c r="BK169" s="147" t="s">
        <v>644</v>
      </c>
      <c r="BL169" s="57"/>
      <c r="BM169" s="19">
        <f t="shared" si="32"/>
        <v>44</v>
      </c>
      <c r="BN169" s="24" t="s">
        <v>769</v>
      </c>
      <c r="BO169" s="57"/>
      <c r="BP169" s="19">
        <f t="shared" si="33"/>
        <v>54</v>
      </c>
      <c r="BQ169" s="329"/>
      <c r="BR169" s="314"/>
      <c r="BS169" s="19">
        <f t="shared" si="24"/>
        <v>62</v>
      </c>
      <c r="BT169" s="329"/>
      <c r="BU169" s="314"/>
      <c r="BV169" s="19">
        <f t="shared" si="25"/>
        <v>70</v>
      </c>
      <c r="BW169" s="329"/>
      <c r="BX169" s="314"/>
      <c r="BY169" s="19">
        <f t="shared" si="26"/>
        <v>79</v>
      </c>
      <c r="BZ169" s="329"/>
      <c r="CA169" s="314"/>
      <c r="CB169" s="19">
        <f t="shared" si="27"/>
        <v>88</v>
      </c>
      <c r="CC169" s="329"/>
      <c r="CD169" s="314"/>
      <c r="CE169" s="19">
        <f t="shared" si="28"/>
        <v>96</v>
      </c>
      <c r="CF169" s="329"/>
      <c r="CG169" s="314"/>
    </row>
    <row r="170" spans="2:85" ht="121.5" hidden="1" customHeight="1">
      <c r="B170" s="38">
        <f t="shared" si="19"/>
        <v>27</v>
      </c>
      <c r="C170" s="16">
        <f t="shared" si="20"/>
        <v>44046</v>
      </c>
      <c r="D170" s="16"/>
      <c r="E170" s="19"/>
      <c r="F170" s="17"/>
      <c r="G170" s="17"/>
      <c r="H170" s="19"/>
      <c r="I170" s="17"/>
      <c r="J170" s="17"/>
      <c r="K170" s="19"/>
      <c r="L170" s="17"/>
      <c r="M170" s="17"/>
      <c r="N170" s="19"/>
      <c r="O170" s="17"/>
      <c r="P170" s="17"/>
      <c r="Q170" s="19"/>
      <c r="R170" s="17"/>
      <c r="S170" s="17"/>
      <c r="T170" s="19"/>
      <c r="U170" s="17"/>
      <c r="V170" s="17"/>
      <c r="W170" s="19"/>
      <c r="X170" s="17"/>
      <c r="Y170" s="17"/>
      <c r="Z170" s="19"/>
      <c r="AA170" s="17"/>
      <c r="AB170" s="17"/>
      <c r="AC170" s="19"/>
      <c r="AD170" s="17"/>
      <c r="AE170" s="17"/>
      <c r="AF170" s="19"/>
      <c r="AG170" s="17"/>
      <c r="AH170" s="17"/>
      <c r="AI170" s="19"/>
      <c r="AJ170" s="17"/>
      <c r="AK170" s="17"/>
      <c r="AL170" s="17"/>
      <c r="AM170" s="17"/>
      <c r="AN170" s="17"/>
      <c r="AO170" s="19"/>
      <c r="AP170" s="17"/>
      <c r="AQ170" s="17"/>
      <c r="AR170" s="19">
        <f t="shared" si="17"/>
        <v>2</v>
      </c>
      <c r="AS170" s="17"/>
      <c r="AT170" s="17"/>
      <c r="AU170" s="19">
        <f t="shared" si="21"/>
        <v>9</v>
      </c>
      <c r="AV170" s="28" t="s">
        <v>296</v>
      </c>
      <c r="AW170" s="18" t="s">
        <v>71</v>
      </c>
      <c r="AX170" s="19">
        <f t="shared" si="22"/>
        <v>10</v>
      </c>
      <c r="AY170" s="28" t="s">
        <v>296</v>
      </c>
      <c r="AZ170" s="18" t="s">
        <v>71</v>
      </c>
      <c r="BA170" s="19">
        <f t="shared" si="29"/>
        <v>17</v>
      </c>
      <c r="BB170" s="22" t="s">
        <v>658</v>
      </c>
      <c r="BC170" s="26" t="s">
        <v>301</v>
      </c>
      <c r="BD170" s="19">
        <f t="shared" si="30"/>
        <v>17</v>
      </c>
      <c r="BE170" s="256" t="s">
        <v>802</v>
      </c>
      <c r="BF170" s="26"/>
      <c r="BG170" s="19">
        <f t="shared" si="31"/>
        <v>26</v>
      </c>
      <c r="BH170" s="274" t="s">
        <v>821</v>
      </c>
      <c r="BI170" s="263"/>
      <c r="BJ170" s="19">
        <f t="shared" si="23"/>
        <v>35</v>
      </c>
      <c r="BK170" s="23" t="s">
        <v>829</v>
      </c>
      <c r="BL170" s="57" t="s">
        <v>626</v>
      </c>
      <c r="BM170" s="19">
        <f t="shared" si="32"/>
        <v>43</v>
      </c>
      <c r="BN170" s="360"/>
      <c r="BO170" s="205"/>
      <c r="BP170" s="19">
        <f t="shared" si="33"/>
        <v>53</v>
      </c>
      <c r="BQ170" s="250"/>
      <c r="BR170" s="347"/>
      <c r="BS170" s="19">
        <f t="shared" si="24"/>
        <v>61</v>
      </c>
      <c r="BT170" s="250"/>
      <c r="BU170" s="347"/>
      <c r="BV170" s="19">
        <f t="shared" si="25"/>
        <v>69</v>
      </c>
      <c r="BW170" s="250"/>
      <c r="BX170" s="347"/>
      <c r="BY170" s="19">
        <f t="shared" si="26"/>
        <v>78</v>
      </c>
      <c r="BZ170" s="250"/>
      <c r="CA170" s="347"/>
      <c r="CB170" s="19">
        <f t="shared" si="27"/>
        <v>87</v>
      </c>
      <c r="CC170" s="250"/>
      <c r="CD170" s="347"/>
      <c r="CE170" s="19">
        <f t="shared" si="28"/>
        <v>95</v>
      </c>
      <c r="CF170" s="250"/>
      <c r="CG170" s="347"/>
    </row>
    <row r="171" spans="2:85" ht="141.75" hidden="1" customHeight="1">
      <c r="B171" s="38">
        <f t="shared" si="19"/>
        <v>28</v>
      </c>
      <c r="C171" s="16">
        <f t="shared" si="20"/>
        <v>44053</v>
      </c>
      <c r="D171" s="16"/>
      <c r="E171" s="19"/>
      <c r="F171" s="17"/>
      <c r="G171" s="17"/>
      <c r="H171" s="19"/>
      <c r="I171" s="17"/>
      <c r="J171" s="17"/>
      <c r="K171" s="19"/>
      <c r="L171" s="17"/>
      <c r="M171" s="17"/>
      <c r="N171" s="19"/>
      <c r="O171" s="17"/>
      <c r="P171" s="17"/>
      <c r="Q171" s="19"/>
      <c r="R171" s="17"/>
      <c r="S171" s="17"/>
      <c r="T171" s="19"/>
      <c r="U171" s="17"/>
      <c r="V171" s="17"/>
      <c r="W171" s="19"/>
      <c r="X171" s="17"/>
      <c r="Y171" s="17"/>
      <c r="Z171" s="19"/>
      <c r="AA171" s="17"/>
      <c r="AB171" s="17"/>
      <c r="AC171" s="19"/>
      <c r="AD171" s="17"/>
      <c r="AE171" s="17"/>
      <c r="AF171" s="19"/>
      <c r="AG171" s="17"/>
      <c r="AH171" s="17"/>
      <c r="AI171" s="19"/>
      <c r="AJ171" s="17"/>
      <c r="AK171" s="17"/>
      <c r="AL171" s="17"/>
      <c r="AM171" s="17"/>
      <c r="AN171" s="17"/>
      <c r="AO171" s="19"/>
      <c r="AP171" s="17"/>
      <c r="AQ171" s="17"/>
      <c r="AR171" s="19">
        <f t="shared" si="17"/>
        <v>1</v>
      </c>
      <c r="AS171" s="17"/>
      <c r="AT171" s="17"/>
      <c r="AU171" s="19">
        <f t="shared" si="21"/>
        <v>8</v>
      </c>
      <c r="AV171" s="234"/>
      <c r="AW171" s="17" t="s">
        <v>408</v>
      </c>
      <c r="AX171" s="19">
        <f t="shared" si="22"/>
        <v>9</v>
      </c>
      <c r="AY171" s="234"/>
      <c r="AZ171" s="17" t="s">
        <v>408</v>
      </c>
      <c r="BA171" s="19">
        <f t="shared" si="29"/>
        <v>16</v>
      </c>
      <c r="BB171" s="277" t="s">
        <v>656</v>
      </c>
      <c r="BC171" s="42" t="s">
        <v>636</v>
      </c>
      <c r="BD171" s="19">
        <f t="shared" si="30"/>
        <v>16</v>
      </c>
      <c r="BE171" s="132" t="s">
        <v>859</v>
      </c>
      <c r="BF171" s="142" t="s">
        <v>819</v>
      </c>
      <c r="BG171" s="19">
        <f t="shared" si="31"/>
        <v>25</v>
      </c>
      <c r="BH171" s="143" t="s">
        <v>775</v>
      </c>
      <c r="BI171" s="263" t="s">
        <v>774</v>
      </c>
      <c r="BJ171" s="19">
        <f t="shared" si="23"/>
        <v>34</v>
      </c>
      <c r="BK171" s="23" t="s">
        <v>655</v>
      </c>
      <c r="BL171" s="205"/>
      <c r="BM171" s="19">
        <f t="shared" si="32"/>
        <v>42</v>
      </c>
      <c r="BN171" s="24"/>
      <c r="BO171" s="205"/>
      <c r="BP171" s="19">
        <f t="shared" si="33"/>
        <v>52</v>
      </c>
      <c r="BQ171" s="250"/>
      <c r="BR171" s="347"/>
      <c r="BS171" s="19">
        <f t="shared" si="24"/>
        <v>60</v>
      </c>
      <c r="BT171" s="250"/>
      <c r="BU171" s="347"/>
      <c r="BV171" s="19">
        <f t="shared" si="25"/>
        <v>68</v>
      </c>
      <c r="BW171" s="250"/>
      <c r="BX171" s="347"/>
      <c r="BY171" s="19">
        <f t="shared" si="26"/>
        <v>77</v>
      </c>
      <c r="BZ171" s="250"/>
      <c r="CA171" s="347"/>
      <c r="CB171" s="19">
        <f t="shared" si="27"/>
        <v>86</v>
      </c>
      <c r="CC171" s="250"/>
      <c r="CD171" s="347"/>
      <c r="CE171" s="19">
        <f t="shared" si="28"/>
        <v>94</v>
      </c>
      <c r="CF171" s="250"/>
      <c r="CG171" s="347"/>
    </row>
    <row r="172" spans="2:85" ht="81" hidden="1" customHeight="1">
      <c r="B172" s="38">
        <f t="shared" si="19"/>
        <v>29</v>
      </c>
      <c r="C172" s="16">
        <f t="shared" si="20"/>
        <v>44060</v>
      </c>
      <c r="D172" s="16"/>
      <c r="E172" s="19"/>
      <c r="F172" s="17"/>
      <c r="G172" s="17"/>
      <c r="H172" s="19"/>
      <c r="I172" s="17"/>
      <c r="J172" s="17"/>
      <c r="K172" s="19"/>
      <c r="L172" s="17"/>
      <c r="M172" s="17"/>
      <c r="N172" s="19"/>
      <c r="O172" s="17"/>
      <c r="P172" s="17"/>
      <c r="Q172" s="19"/>
      <c r="R172" s="17"/>
      <c r="S172" s="17"/>
      <c r="T172" s="19"/>
      <c r="U172" s="17"/>
      <c r="V172" s="17"/>
      <c r="W172" s="19"/>
      <c r="X172" s="17"/>
      <c r="Y172" s="17"/>
      <c r="Z172" s="19"/>
      <c r="AA172" s="17"/>
      <c r="AB172" s="17"/>
      <c r="AC172" s="19"/>
      <c r="AD172" s="17"/>
      <c r="AE172" s="17"/>
      <c r="AF172" s="19"/>
      <c r="AG172" s="17"/>
      <c r="AH172" s="17"/>
      <c r="AI172" s="19"/>
      <c r="AJ172" s="17"/>
      <c r="AK172" s="17"/>
      <c r="AL172" s="17"/>
      <c r="AM172" s="17"/>
      <c r="AN172" s="17"/>
      <c r="AO172" s="19"/>
      <c r="AP172" s="17"/>
      <c r="AQ172" s="17"/>
      <c r="AR172" s="19">
        <v>0</v>
      </c>
      <c r="AS172" s="17" t="s">
        <v>249</v>
      </c>
      <c r="AT172" s="17"/>
      <c r="AU172" s="19">
        <f t="shared" si="21"/>
        <v>7</v>
      </c>
      <c r="AV172" s="28"/>
      <c r="AX172" s="19">
        <f t="shared" si="22"/>
        <v>8</v>
      </c>
      <c r="AY172" s="28"/>
      <c r="BA172" s="19">
        <f t="shared" si="29"/>
        <v>15</v>
      </c>
      <c r="BB172" s="276" t="s">
        <v>657</v>
      </c>
      <c r="BC172" s="148"/>
      <c r="BD172" s="19">
        <f t="shared" si="30"/>
        <v>15</v>
      </c>
      <c r="BE172" s="24" t="s">
        <v>567</v>
      </c>
      <c r="BF172" s="148"/>
      <c r="BG172" s="19">
        <f t="shared" si="31"/>
        <v>24</v>
      </c>
      <c r="BH172" s="272" t="s">
        <v>823</v>
      </c>
      <c r="BI172" s="57" t="s">
        <v>649</v>
      </c>
      <c r="BJ172" s="19">
        <f t="shared" si="23"/>
        <v>33</v>
      </c>
      <c r="BK172" s="147" t="s">
        <v>465</v>
      </c>
      <c r="BL172" s="20"/>
      <c r="BM172" s="19">
        <f t="shared" si="32"/>
        <v>41</v>
      </c>
      <c r="BN172" s="24" t="s">
        <v>773</v>
      </c>
      <c r="BO172" s="329"/>
      <c r="BP172" s="19">
        <f t="shared" si="33"/>
        <v>51</v>
      </c>
      <c r="BQ172" s="348"/>
      <c r="BR172" s="314"/>
      <c r="BS172" s="19">
        <f t="shared" si="24"/>
        <v>59</v>
      </c>
      <c r="BT172" s="348"/>
      <c r="BU172" s="314"/>
      <c r="BV172" s="19">
        <f t="shared" si="25"/>
        <v>67</v>
      </c>
      <c r="BW172" s="348"/>
      <c r="BX172" s="314"/>
      <c r="BY172" s="19">
        <f t="shared" si="26"/>
        <v>76</v>
      </c>
      <c r="BZ172" s="348"/>
      <c r="CA172" s="314"/>
      <c r="CB172" s="19">
        <f t="shared" si="27"/>
        <v>85</v>
      </c>
      <c r="CC172" s="348"/>
      <c r="CD172" s="314"/>
      <c r="CE172" s="19">
        <f t="shared" si="28"/>
        <v>93</v>
      </c>
      <c r="CF172" s="348"/>
      <c r="CG172" s="314"/>
    </row>
    <row r="173" spans="2:85" ht="101.25" hidden="1" customHeight="1">
      <c r="B173" s="38">
        <f t="shared" si="19"/>
        <v>30</v>
      </c>
      <c r="C173" s="16">
        <f t="shared" si="20"/>
        <v>44067</v>
      </c>
      <c r="D173" s="16"/>
      <c r="E173" s="19"/>
      <c r="F173" s="17"/>
      <c r="G173" s="17"/>
      <c r="H173" s="19"/>
      <c r="I173" s="17"/>
      <c r="J173" s="17"/>
      <c r="K173" s="19"/>
      <c r="L173" s="17"/>
      <c r="M173" s="17"/>
      <c r="N173" s="19"/>
      <c r="O173" s="17"/>
      <c r="P173" s="17"/>
      <c r="Q173" s="19"/>
      <c r="R173" s="17"/>
      <c r="S173" s="17"/>
      <c r="T173" s="19"/>
      <c r="U173" s="17"/>
      <c r="V173" s="17"/>
      <c r="W173" s="19"/>
      <c r="X173" s="17"/>
      <c r="Y173" s="17"/>
      <c r="Z173" s="19"/>
      <c r="AA173" s="17"/>
      <c r="AB173" s="17"/>
      <c r="AC173" s="19"/>
      <c r="AD173" s="17"/>
      <c r="AE173" s="17"/>
      <c r="AF173" s="19"/>
      <c r="AG173" s="17"/>
      <c r="AH173" s="17"/>
      <c r="AI173" s="19"/>
      <c r="AJ173" s="17"/>
      <c r="AK173" s="17"/>
      <c r="AL173" s="17"/>
      <c r="AM173" s="17"/>
      <c r="AN173" s="17"/>
      <c r="AO173" s="19"/>
      <c r="AP173" s="17"/>
      <c r="AQ173" s="17"/>
      <c r="AR173" s="19"/>
      <c r="AS173" s="17"/>
      <c r="AT173" s="17"/>
      <c r="AU173" s="19">
        <f t="shared" si="21"/>
        <v>6</v>
      </c>
      <c r="AV173" s="17"/>
      <c r="AW173" s="17" t="s">
        <v>162</v>
      </c>
      <c r="AX173" s="19">
        <f t="shared" si="22"/>
        <v>7</v>
      </c>
      <c r="AY173" s="17"/>
      <c r="AZ173" s="17" t="s">
        <v>162</v>
      </c>
      <c r="BA173" s="19">
        <f t="shared" si="29"/>
        <v>14</v>
      </c>
      <c r="BB173" s="136" t="s">
        <v>523</v>
      </c>
      <c r="BC173" s="52" t="s">
        <v>665</v>
      </c>
      <c r="BD173" s="19">
        <f t="shared" si="30"/>
        <v>14</v>
      </c>
      <c r="BE173" s="136" t="s">
        <v>523</v>
      </c>
      <c r="BF173" s="52"/>
      <c r="BG173" s="19">
        <f t="shared" si="31"/>
        <v>23</v>
      </c>
      <c r="BH173" s="272"/>
      <c r="BI173" s="57"/>
      <c r="BJ173" s="19">
        <f t="shared" si="23"/>
        <v>32</v>
      </c>
      <c r="BK173" s="147" t="s">
        <v>519</v>
      </c>
      <c r="BL173" s="20" t="s">
        <v>780</v>
      </c>
      <c r="BM173" s="19">
        <f t="shared" si="32"/>
        <v>40</v>
      </c>
      <c r="BN173" s="24" t="s">
        <v>766</v>
      </c>
      <c r="BO173" s="57" t="s">
        <v>767</v>
      </c>
      <c r="BP173" s="19">
        <f t="shared" si="33"/>
        <v>50</v>
      </c>
      <c r="BQ173" s="348"/>
      <c r="BR173" s="349"/>
      <c r="BS173" s="19">
        <f t="shared" si="24"/>
        <v>58</v>
      </c>
      <c r="BT173" s="348"/>
      <c r="BU173" s="349"/>
      <c r="BV173" s="19">
        <f t="shared" si="25"/>
        <v>66</v>
      </c>
      <c r="BW173" s="348"/>
      <c r="BX173" s="349"/>
      <c r="BY173" s="19">
        <f t="shared" si="26"/>
        <v>75</v>
      </c>
      <c r="BZ173" s="348"/>
      <c r="CA173" s="349"/>
      <c r="CB173" s="19">
        <f t="shared" si="27"/>
        <v>84</v>
      </c>
      <c r="CC173" s="348"/>
      <c r="CD173" s="349"/>
      <c r="CE173" s="19">
        <f t="shared" si="28"/>
        <v>92</v>
      </c>
      <c r="CF173" s="348"/>
      <c r="CG173" s="349"/>
    </row>
    <row r="174" spans="2:85" ht="102" hidden="1" customHeight="1" thickBot="1">
      <c r="B174" s="38">
        <f t="shared" si="19"/>
        <v>31</v>
      </c>
      <c r="C174" s="45">
        <f t="shared" si="20"/>
        <v>44074</v>
      </c>
      <c r="D174" s="16"/>
      <c r="E174" s="19"/>
      <c r="F174" s="17"/>
      <c r="G174" s="17"/>
      <c r="H174" s="19"/>
      <c r="I174" s="17"/>
      <c r="J174" s="17"/>
      <c r="K174" s="19"/>
      <c r="L174" s="17"/>
      <c r="M174" s="17"/>
      <c r="N174" s="19"/>
      <c r="O174" s="17"/>
      <c r="P174" s="17"/>
      <c r="Q174" s="19"/>
      <c r="R174" s="17"/>
      <c r="S174" s="17"/>
      <c r="T174" s="19"/>
      <c r="U174" s="17"/>
      <c r="V174" s="17"/>
      <c r="W174" s="19"/>
      <c r="X174" s="17"/>
      <c r="Y174" s="17"/>
      <c r="Z174" s="19"/>
      <c r="AA174" s="17"/>
      <c r="AB174" s="17"/>
      <c r="AC174" s="19"/>
      <c r="AD174" s="17"/>
      <c r="AE174" s="17"/>
      <c r="AF174" s="19"/>
      <c r="AG174" s="17"/>
      <c r="AH174" s="17"/>
      <c r="AI174" s="19"/>
      <c r="AJ174" s="17"/>
      <c r="AK174" s="17"/>
      <c r="AL174" s="17"/>
      <c r="AM174" s="17"/>
      <c r="AN174" s="17"/>
      <c r="AO174" s="19"/>
      <c r="AP174" s="17"/>
      <c r="AQ174" s="17"/>
      <c r="AR174" s="19"/>
      <c r="AS174" s="17"/>
      <c r="AT174" s="17"/>
      <c r="AU174" s="19">
        <f t="shared" si="21"/>
        <v>5</v>
      </c>
      <c r="AV174" s="17"/>
      <c r="AW174" s="17"/>
      <c r="AX174" s="19">
        <f t="shared" si="22"/>
        <v>6</v>
      </c>
      <c r="AY174" s="17"/>
      <c r="AZ174" s="17"/>
      <c r="BA174" s="19">
        <f t="shared" si="29"/>
        <v>13</v>
      </c>
      <c r="BB174" s="224"/>
      <c r="BC174" s="43" t="s">
        <v>666</v>
      </c>
      <c r="BD174" s="19">
        <f t="shared" si="30"/>
        <v>13</v>
      </c>
      <c r="BE174" s="224"/>
      <c r="BF174" s="43"/>
      <c r="BG174" s="134">
        <f t="shared" si="31"/>
        <v>22</v>
      </c>
      <c r="BH174" s="385" t="s">
        <v>754</v>
      </c>
      <c r="BI174" s="155" t="s">
        <v>828</v>
      </c>
      <c r="BJ174" s="134">
        <f t="shared" si="23"/>
        <v>31</v>
      </c>
      <c r="BK174" s="135" t="s">
        <v>865</v>
      </c>
      <c r="BL174" s="386" t="s">
        <v>860</v>
      </c>
      <c r="BM174" s="19">
        <f t="shared" si="32"/>
        <v>39</v>
      </c>
      <c r="BN174" s="24"/>
      <c r="BO174" s="205"/>
      <c r="BP174" s="19">
        <f t="shared" si="33"/>
        <v>49</v>
      </c>
      <c r="BQ174" s="348"/>
      <c r="BR174" s="349"/>
      <c r="BS174" s="19">
        <f t="shared" si="24"/>
        <v>57</v>
      </c>
      <c r="BT174" s="348"/>
      <c r="BU174" s="349"/>
      <c r="BV174" s="19">
        <f t="shared" si="25"/>
        <v>65</v>
      </c>
      <c r="BW174" s="348"/>
      <c r="BX174" s="349"/>
      <c r="BY174" s="19">
        <f t="shared" si="26"/>
        <v>74</v>
      </c>
      <c r="BZ174" s="348"/>
      <c r="CA174" s="349"/>
      <c r="CB174" s="19">
        <f t="shared" si="27"/>
        <v>83</v>
      </c>
      <c r="CC174" s="348"/>
      <c r="CD174" s="349"/>
      <c r="CE174" s="19">
        <f t="shared" si="28"/>
        <v>91</v>
      </c>
      <c r="CF174" s="348"/>
      <c r="CG174" s="349"/>
    </row>
    <row r="175" spans="2:85" ht="81.75" hidden="1" customHeight="1" thickTop="1">
      <c r="B175" s="38">
        <f t="shared" si="19"/>
        <v>32</v>
      </c>
      <c r="C175" s="45">
        <f t="shared" si="20"/>
        <v>44081</v>
      </c>
      <c r="D175" s="16"/>
      <c r="E175" s="19"/>
      <c r="F175" s="17"/>
      <c r="G175" s="17"/>
      <c r="H175" s="19"/>
      <c r="I175" s="17"/>
      <c r="J175" s="17"/>
      <c r="K175" s="19"/>
      <c r="L175" s="17"/>
      <c r="M175" s="17"/>
      <c r="N175" s="19"/>
      <c r="O175" s="17"/>
      <c r="P175" s="17"/>
      <c r="Q175" s="19"/>
      <c r="R175" s="17"/>
      <c r="S175" s="17"/>
      <c r="T175" s="19"/>
      <c r="U175" s="17"/>
      <c r="V175" s="17"/>
      <c r="W175" s="19"/>
      <c r="X175" s="17"/>
      <c r="Y175" s="17"/>
      <c r="Z175" s="19"/>
      <c r="AA175" s="17"/>
      <c r="AB175" s="17"/>
      <c r="AC175" s="19"/>
      <c r="AD175" s="17"/>
      <c r="AE175" s="17"/>
      <c r="AF175" s="19"/>
      <c r="AG175" s="17"/>
      <c r="AH175" s="17"/>
      <c r="AI175" s="19"/>
      <c r="AJ175" s="17"/>
      <c r="AK175" s="17"/>
      <c r="AL175" s="17"/>
      <c r="AM175" s="17"/>
      <c r="AN175" s="17"/>
      <c r="AO175" s="19"/>
      <c r="AP175" s="17"/>
      <c r="AQ175" s="17"/>
      <c r="AR175" s="19"/>
      <c r="AS175" s="17"/>
      <c r="AT175" s="17"/>
      <c r="AU175" s="19">
        <f t="shared" si="21"/>
        <v>4</v>
      </c>
      <c r="AV175" s="17"/>
      <c r="AW175" s="17"/>
      <c r="AX175" s="19">
        <f t="shared" si="22"/>
        <v>5</v>
      </c>
      <c r="AY175" s="17"/>
      <c r="AZ175" s="17"/>
      <c r="BA175" s="19">
        <f t="shared" si="29"/>
        <v>12</v>
      </c>
      <c r="BB175" s="224" t="s">
        <v>583</v>
      </c>
      <c r="BC175" s="43"/>
      <c r="BD175" s="19">
        <f t="shared" si="30"/>
        <v>12</v>
      </c>
      <c r="BE175" s="224"/>
      <c r="BF175" s="383"/>
      <c r="BG175" s="388">
        <f t="shared" si="31"/>
        <v>21</v>
      </c>
      <c r="BH175" s="389" t="s">
        <v>661</v>
      </c>
      <c r="BI175" s="390" t="s">
        <v>778</v>
      </c>
      <c r="BJ175" s="391">
        <f t="shared" si="23"/>
        <v>30</v>
      </c>
      <c r="BK175" s="392" t="s">
        <v>866</v>
      </c>
      <c r="BL175" s="393"/>
      <c r="BM175" s="145">
        <f t="shared" si="32"/>
        <v>38</v>
      </c>
      <c r="BN175" s="147" t="s">
        <v>643</v>
      </c>
      <c r="BO175" s="31"/>
      <c r="BP175" s="19">
        <f t="shared" si="33"/>
        <v>48</v>
      </c>
      <c r="BQ175" s="348"/>
      <c r="BR175" s="303"/>
      <c r="BS175" s="19">
        <f t="shared" si="24"/>
        <v>56</v>
      </c>
      <c r="BT175" s="348"/>
      <c r="BU175" s="303"/>
      <c r="BV175" s="19">
        <f t="shared" si="25"/>
        <v>64</v>
      </c>
      <c r="BW175" s="348"/>
      <c r="BX175" s="303"/>
      <c r="BY175" s="19">
        <f t="shared" si="26"/>
        <v>73</v>
      </c>
      <c r="BZ175" s="348"/>
      <c r="CA175" s="303"/>
      <c r="CB175" s="19">
        <f t="shared" si="27"/>
        <v>82</v>
      </c>
      <c r="CC175" s="348"/>
      <c r="CD175" s="303"/>
      <c r="CE175" s="19">
        <f t="shared" si="28"/>
        <v>90</v>
      </c>
      <c r="CF175" s="348"/>
      <c r="CG175" s="303"/>
    </row>
    <row r="176" spans="2:85" ht="81.75" hidden="1" customHeight="1" thickBot="1">
      <c r="B176" s="38">
        <f t="shared" si="19"/>
        <v>33</v>
      </c>
      <c r="C176" s="16">
        <f t="shared" si="20"/>
        <v>44088</v>
      </c>
      <c r="D176" s="16"/>
      <c r="E176" s="19"/>
      <c r="F176" s="17"/>
      <c r="G176" s="17"/>
      <c r="H176" s="19"/>
      <c r="I176" s="17"/>
      <c r="J176" s="17"/>
      <c r="K176" s="19"/>
      <c r="L176" s="17"/>
      <c r="M176" s="17"/>
      <c r="N176" s="19"/>
      <c r="O176" s="17"/>
      <c r="P176" s="17"/>
      <c r="Q176" s="19"/>
      <c r="R176" s="17"/>
      <c r="S176" s="17"/>
      <c r="T176" s="19"/>
      <c r="U176" s="17"/>
      <c r="V176" s="17"/>
      <c r="W176" s="19"/>
      <c r="X176" s="17"/>
      <c r="Y176" s="17"/>
      <c r="Z176" s="19"/>
      <c r="AA176" s="17"/>
      <c r="AB176" s="17"/>
      <c r="AC176" s="19"/>
      <c r="AD176" s="17"/>
      <c r="AE176" s="17"/>
      <c r="AF176" s="19"/>
      <c r="AG176" s="17"/>
      <c r="AH176" s="17"/>
      <c r="AI176" s="19"/>
      <c r="AJ176" s="17"/>
      <c r="AK176" s="17"/>
      <c r="AL176" s="17"/>
      <c r="AM176" s="17"/>
      <c r="AN176" s="17"/>
      <c r="AO176" s="19"/>
      <c r="AP176" s="17"/>
      <c r="AQ176" s="17"/>
      <c r="AR176" s="19"/>
      <c r="AS176" s="17"/>
      <c r="AT176" s="17"/>
      <c r="AU176" s="19">
        <f t="shared" si="21"/>
        <v>3</v>
      </c>
      <c r="AV176" s="17"/>
      <c r="AW176" s="17"/>
      <c r="AX176" s="19">
        <f t="shared" si="22"/>
        <v>4</v>
      </c>
      <c r="AY176" s="17"/>
      <c r="AZ176" s="17"/>
      <c r="BA176" s="19">
        <f t="shared" si="29"/>
        <v>11</v>
      </c>
      <c r="BB176" s="224" t="s">
        <v>633</v>
      </c>
      <c r="BC176" s="319" t="s">
        <v>634</v>
      </c>
      <c r="BD176" s="19">
        <f t="shared" si="30"/>
        <v>11</v>
      </c>
      <c r="BE176" s="224"/>
      <c r="BF176" s="384"/>
      <c r="BG176" s="394">
        <f t="shared" si="31"/>
        <v>20</v>
      </c>
      <c r="BH176" s="395"/>
      <c r="BI176" s="396" t="s">
        <v>855</v>
      </c>
      <c r="BJ176" s="397">
        <f t="shared" si="23"/>
        <v>29</v>
      </c>
      <c r="BK176" s="398" t="s">
        <v>852</v>
      </c>
      <c r="BL176" s="399" t="s">
        <v>853</v>
      </c>
      <c r="BM176" s="145">
        <f t="shared" si="32"/>
        <v>37</v>
      </c>
      <c r="BN176" s="147" t="s">
        <v>644</v>
      </c>
      <c r="BO176" s="57"/>
      <c r="BP176" s="19">
        <f t="shared" si="33"/>
        <v>47</v>
      </c>
      <c r="BQ176" s="350"/>
      <c r="BR176" s="351"/>
      <c r="BS176" s="19">
        <f t="shared" si="24"/>
        <v>55</v>
      </c>
      <c r="BT176" s="350"/>
      <c r="BU176" s="351"/>
      <c r="BV176" s="19">
        <f t="shared" si="25"/>
        <v>63</v>
      </c>
      <c r="BW176" s="350"/>
      <c r="BX176" s="351"/>
      <c r="BY176" s="19">
        <f t="shared" si="26"/>
        <v>72</v>
      </c>
      <c r="BZ176" s="350"/>
      <c r="CA176" s="351"/>
      <c r="CB176" s="19">
        <f t="shared" si="27"/>
        <v>81</v>
      </c>
      <c r="CC176" s="350"/>
      <c r="CD176" s="351"/>
      <c r="CE176" s="19">
        <f t="shared" si="28"/>
        <v>89</v>
      </c>
      <c r="CF176" s="350"/>
      <c r="CG176" s="351"/>
    </row>
    <row r="177" spans="2:85" ht="142.5" hidden="1" customHeight="1" thickTop="1">
      <c r="B177" s="38">
        <f t="shared" si="19"/>
        <v>34</v>
      </c>
      <c r="C177" s="16">
        <f t="shared" si="20"/>
        <v>44095</v>
      </c>
      <c r="D177" s="16"/>
      <c r="E177" s="19"/>
      <c r="F177" s="17"/>
      <c r="G177" s="17"/>
      <c r="H177" s="19"/>
      <c r="I177" s="17"/>
      <c r="J177" s="17"/>
      <c r="K177" s="19"/>
      <c r="L177" s="17"/>
      <c r="M177" s="17"/>
      <c r="N177" s="19"/>
      <c r="O177" s="17"/>
      <c r="P177" s="17"/>
      <c r="Q177" s="19"/>
      <c r="R177" s="17"/>
      <c r="S177" s="17"/>
      <c r="T177" s="19"/>
      <c r="U177" s="17"/>
      <c r="V177" s="17"/>
      <c r="W177" s="19"/>
      <c r="X177" s="17"/>
      <c r="Y177" s="17"/>
      <c r="Z177" s="19"/>
      <c r="AA177" s="17"/>
      <c r="AB177" s="17"/>
      <c r="AC177" s="19"/>
      <c r="AD177" s="17"/>
      <c r="AE177" s="17"/>
      <c r="AF177" s="19"/>
      <c r="AG177" s="17"/>
      <c r="AH177" s="17"/>
      <c r="AI177" s="19"/>
      <c r="AJ177" s="17"/>
      <c r="AK177" s="17"/>
      <c r="AL177" s="17"/>
      <c r="AM177" s="17"/>
      <c r="AN177" s="17"/>
      <c r="AO177" s="19"/>
      <c r="AP177" s="17"/>
      <c r="AQ177" s="17"/>
      <c r="AR177" s="19"/>
      <c r="AS177" s="17"/>
      <c r="AT177" s="17"/>
      <c r="AU177" s="19">
        <f t="shared" si="21"/>
        <v>2</v>
      </c>
      <c r="AV177" s="17"/>
      <c r="AW177" s="17"/>
      <c r="AX177" s="19">
        <f t="shared" si="22"/>
        <v>3</v>
      </c>
      <c r="AY177" s="17"/>
      <c r="AZ177" s="17"/>
      <c r="BA177" s="19">
        <f t="shared" si="29"/>
        <v>10</v>
      </c>
      <c r="BB177" s="224" t="s">
        <v>453</v>
      </c>
      <c r="BC177" s="129"/>
      <c r="BD177" s="19">
        <f t="shared" si="30"/>
        <v>10</v>
      </c>
      <c r="BE177" s="224"/>
      <c r="BF177" s="129"/>
      <c r="BG177" s="137">
        <f t="shared" si="31"/>
        <v>19</v>
      </c>
      <c r="BH177" s="256" t="s">
        <v>836</v>
      </c>
      <c r="BI177" s="203" t="s">
        <v>854</v>
      </c>
      <c r="BJ177" s="137">
        <f t="shared" si="23"/>
        <v>28</v>
      </c>
      <c r="BK177" s="143" t="s">
        <v>830</v>
      </c>
      <c r="BL177" s="387" t="s">
        <v>788</v>
      </c>
      <c r="BM177" s="19">
        <f t="shared" si="32"/>
        <v>36</v>
      </c>
      <c r="BN177" s="23" t="s">
        <v>783</v>
      </c>
      <c r="BO177" s="57" t="s">
        <v>626</v>
      </c>
      <c r="BP177" s="19">
        <f t="shared" si="33"/>
        <v>46</v>
      </c>
      <c r="BQ177" s="24" t="s">
        <v>768</v>
      </c>
      <c r="BR177" s="31"/>
      <c r="BS177" s="19">
        <f t="shared" si="24"/>
        <v>54</v>
      </c>
      <c r="BT177" s="350"/>
      <c r="BU177" s="351"/>
      <c r="BV177" s="19">
        <f t="shared" si="25"/>
        <v>62</v>
      </c>
      <c r="BW177" s="350"/>
      <c r="BX177" s="351"/>
      <c r="BY177" s="19">
        <f t="shared" si="26"/>
        <v>71</v>
      </c>
      <c r="BZ177" s="350"/>
      <c r="CA177" s="351"/>
      <c r="CB177" s="19">
        <f t="shared" si="27"/>
        <v>80</v>
      </c>
      <c r="CC177" s="350"/>
      <c r="CD177" s="351"/>
      <c r="CE177" s="19">
        <f t="shared" si="28"/>
        <v>88</v>
      </c>
      <c r="CF177" s="350"/>
      <c r="CG177" s="351"/>
    </row>
    <row r="178" spans="2:85" ht="142.5" hidden="1" customHeight="1" thickBot="1">
      <c r="B178" s="38">
        <f t="shared" si="19"/>
        <v>35</v>
      </c>
      <c r="C178" s="16">
        <f t="shared" si="20"/>
        <v>44102</v>
      </c>
      <c r="D178" s="16"/>
      <c r="E178" s="19"/>
      <c r="F178" s="17"/>
      <c r="G178" s="17"/>
      <c r="H178" s="19"/>
      <c r="I178" s="17"/>
      <c r="J178" s="17"/>
      <c r="K178" s="19"/>
      <c r="L178" s="17"/>
      <c r="M178" s="17"/>
      <c r="N178" s="19"/>
      <c r="O178" s="17"/>
      <c r="P178" s="17"/>
      <c r="Q178" s="19"/>
      <c r="R178" s="17"/>
      <c r="S178" s="17"/>
      <c r="T178" s="19"/>
      <c r="U178" s="17"/>
      <c r="V178" s="17"/>
      <c r="W178" s="19"/>
      <c r="X178" s="17"/>
      <c r="Y178" s="17"/>
      <c r="Z178" s="19"/>
      <c r="AA178" s="17"/>
      <c r="AB178" s="17"/>
      <c r="AC178" s="19"/>
      <c r="AD178" s="17"/>
      <c r="AE178" s="17"/>
      <c r="AF178" s="19"/>
      <c r="AG178" s="17"/>
      <c r="AH178" s="17"/>
      <c r="AI178" s="19"/>
      <c r="AJ178" s="17"/>
      <c r="AK178" s="17"/>
      <c r="AL178" s="17"/>
      <c r="AM178" s="17"/>
      <c r="AN178" s="17"/>
      <c r="AO178" s="19"/>
      <c r="AP178" s="17"/>
      <c r="AQ178" s="17"/>
      <c r="AR178" s="19"/>
      <c r="AS178" s="17"/>
      <c r="AT178" s="17"/>
      <c r="AU178" s="19">
        <f t="shared" si="21"/>
        <v>1</v>
      </c>
      <c r="AV178" s="17"/>
      <c r="AW178" s="17"/>
      <c r="AX178" s="19">
        <f t="shared" si="22"/>
        <v>2</v>
      </c>
      <c r="AY178" s="17"/>
      <c r="AZ178" s="17"/>
      <c r="BA178" s="19">
        <f t="shared" si="29"/>
        <v>9</v>
      </c>
      <c r="BB178" s="224" t="s">
        <v>664</v>
      </c>
      <c r="BC178" s="318" t="s">
        <v>546</v>
      </c>
      <c r="BD178" s="19">
        <f t="shared" si="30"/>
        <v>9</v>
      </c>
      <c r="BE178" s="224" t="s">
        <v>756</v>
      </c>
      <c r="BF178" s="318" t="s">
        <v>546</v>
      </c>
      <c r="BG178" s="134">
        <f t="shared" si="31"/>
        <v>18</v>
      </c>
      <c r="BH178" s="135" t="s">
        <v>755</v>
      </c>
      <c r="BI178" s="133" t="s">
        <v>776</v>
      </c>
      <c r="BJ178" s="134">
        <f t="shared" si="23"/>
        <v>27</v>
      </c>
      <c r="BK178" s="385" t="s">
        <v>831</v>
      </c>
      <c r="BL178" s="401"/>
      <c r="BM178" s="19">
        <f t="shared" ref="BM178:BM212" si="34">BM179+1</f>
        <v>35</v>
      </c>
      <c r="BN178" s="23" t="s">
        <v>655</v>
      </c>
      <c r="BO178" s="415"/>
      <c r="BP178" s="19">
        <f t="shared" si="33"/>
        <v>45</v>
      </c>
      <c r="BQ178" s="24"/>
      <c r="BR178" s="57"/>
      <c r="BS178" s="19">
        <f t="shared" si="24"/>
        <v>53</v>
      </c>
      <c r="BT178" s="329"/>
      <c r="BU178" s="351"/>
      <c r="BV178" s="19">
        <f t="shared" si="25"/>
        <v>61</v>
      </c>
      <c r="BW178" s="329"/>
      <c r="BX178" s="351"/>
      <c r="BY178" s="19">
        <f t="shared" si="26"/>
        <v>70</v>
      </c>
      <c r="BZ178" s="329"/>
      <c r="CA178" s="351"/>
      <c r="CB178" s="19">
        <f t="shared" si="27"/>
        <v>79</v>
      </c>
      <c r="CC178" s="329"/>
      <c r="CD178" s="351"/>
      <c r="CE178" s="19">
        <f t="shared" si="28"/>
        <v>87</v>
      </c>
      <c r="CF178" s="329"/>
      <c r="CG178" s="351"/>
    </row>
    <row r="179" spans="2:85" ht="102" hidden="1" customHeight="1" thickTop="1">
      <c r="B179" s="38">
        <f t="shared" si="19"/>
        <v>36</v>
      </c>
      <c r="C179" s="16">
        <f t="shared" si="20"/>
        <v>44109</v>
      </c>
      <c r="D179" s="16"/>
      <c r="E179" s="19"/>
      <c r="F179" s="17"/>
      <c r="G179" s="17"/>
      <c r="H179" s="19"/>
      <c r="I179" s="17"/>
      <c r="J179" s="17"/>
      <c r="K179" s="19"/>
      <c r="L179" s="17"/>
      <c r="M179" s="17"/>
      <c r="N179" s="19"/>
      <c r="O179" s="17"/>
      <c r="P179" s="17"/>
      <c r="Q179" s="19"/>
      <c r="R179" s="17"/>
      <c r="S179" s="17"/>
      <c r="T179" s="19"/>
      <c r="U179" s="17"/>
      <c r="V179" s="17"/>
      <c r="W179" s="19"/>
      <c r="X179" s="17"/>
      <c r="Y179" s="17"/>
      <c r="Z179" s="19"/>
      <c r="AA179" s="17"/>
      <c r="AB179" s="17"/>
      <c r="AC179" s="19"/>
      <c r="AD179" s="17"/>
      <c r="AE179" s="17"/>
      <c r="AF179" s="19"/>
      <c r="AG179" s="17"/>
      <c r="AH179" s="17"/>
      <c r="AI179" s="19"/>
      <c r="AJ179" s="17"/>
      <c r="AK179" s="17"/>
      <c r="AL179" s="17"/>
      <c r="AM179" s="17"/>
      <c r="AN179" s="17"/>
      <c r="AO179" s="19"/>
      <c r="AP179" s="17"/>
      <c r="AQ179" s="17"/>
      <c r="AR179" s="19"/>
      <c r="AS179" s="17"/>
      <c r="AT179" s="17"/>
      <c r="AU179" s="19">
        <v>0</v>
      </c>
      <c r="AV179" s="17" t="s">
        <v>311</v>
      </c>
      <c r="AW179" s="17"/>
      <c r="AX179" s="19">
        <f t="shared" si="22"/>
        <v>1</v>
      </c>
      <c r="AY179" s="17"/>
      <c r="AZ179" s="17"/>
      <c r="BA179" s="19">
        <f t="shared" si="29"/>
        <v>8</v>
      </c>
      <c r="BB179" s="28"/>
      <c r="BC179" s="17" t="s">
        <v>408</v>
      </c>
      <c r="BD179" s="19">
        <f t="shared" si="30"/>
        <v>8</v>
      </c>
      <c r="BE179" s="28"/>
      <c r="BF179" s="400" t="s">
        <v>408</v>
      </c>
      <c r="BG179" s="388">
        <f t="shared" si="31"/>
        <v>17</v>
      </c>
      <c r="BH179" s="414" t="s">
        <v>878</v>
      </c>
      <c r="BI179" s="390" t="s">
        <v>845</v>
      </c>
      <c r="BJ179" s="391">
        <f t="shared" si="23"/>
        <v>26</v>
      </c>
      <c r="BK179" s="389" t="s">
        <v>807</v>
      </c>
      <c r="BL179" s="420" t="s">
        <v>875</v>
      </c>
      <c r="BM179" s="145">
        <f t="shared" si="34"/>
        <v>34</v>
      </c>
      <c r="BN179" s="147"/>
      <c r="BO179" s="20"/>
      <c r="BP179" s="19">
        <f t="shared" si="33"/>
        <v>44</v>
      </c>
      <c r="BQ179" s="24" t="s">
        <v>769</v>
      </c>
      <c r="BR179" s="57"/>
      <c r="BS179" s="145">
        <f t="shared" si="24"/>
        <v>52</v>
      </c>
      <c r="BT179" s="352"/>
      <c r="BU179" s="353"/>
      <c r="BV179" s="19">
        <f t="shared" si="25"/>
        <v>60</v>
      </c>
      <c r="BW179" s="352"/>
      <c r="BX179" s="353"/>
      <c r="BY179" s="19">
        <f t="shared" si="26"/>
        <v>69</v>
      </c>
      <c r="BZ179" s="352"/>
      <c r="CA179" s="353"/>
      <c r="CB179" s="19">
        <f t="shared" si="27"/>
        <v>78</v>
      </c>
      <c r="CC179" s="352"/>
      <c r="CD179" s="353"/>
      <c r="CE179" s="19">
        <f t="shared" si="28"/>
        <v>86</v>
      </c>
      <c r="CF179" s="352"/>
      <c r="CG179" s="353"/>
    </row>
    <row r="180" spans="2:85" ht="81.75" hidden="1" customHeight="1" thickBot="1">
      <c r="B180" s="38">
        <f t="shared" si="19"/>
        <v>37</v>
      </c>
      <c r="C180" s="16">
        <f t="shared" si="20"/>
        <v>44116</v>
      </c>
      <c r="D180" s="16"/>
      <c r="E180" s="19"/>
      <c r="F180" s="17"/>
      <c r="G180" s="17"/>
      <c r="H180" s="19"/>
      <c r="I180" s="17"/>
      <c r="J180" s="17"/>
      <c r="K180" s="19"/>
      <c r="L180" s="17"/>
      <c r="M180" s="17"/>
      <c r="N180" s="19"/>
      <c r="O180" s="17"/>
      <c r="P180" s="17"/>
      <c r="Q180" s="19"/>
      <c r="R180" s="17"/>
      <c r="S180" s="17"/>
      <c r="T180" s="19"/>
      <c r="U180" s="17"/>
      <c r="V180" s="17"/>
      <c r="W180" s="19"/>
      <c r="X180" s="17"/>
      <c r="Y180" s="17"/>
      <c r="Z180" s="19"/>
      <c r="AA180" s="17"/>
      <c r="AB180" s="17"/>
      <c r="AC180" s="19"/>
      <c r="AD180" s="17"/>
      <c r="AE180" s="17"/>
      <c r="AF180" s="19"/>
      <c r="AG180" s="17"/>
      <c r="AH180" s="17"/>
      <c r="AI180" s="19"/>
      <c r="AJ180" s="17"/>
      <c r="AK180" s="17"/>
      <c r="AL180" s="17"/>
      <c r="AM180" s="17"/>
      <c r="AN180" s="17"/>
      <c r="AO180" s="19"/>
      <c r="AP180" s="17"/>
      <c r="AQ180" s="17"/>
      <c r="AR180" s="19"/>
      <c r="AS180" s="17"/>
      <c r="AT180" s="17"/>
      <c r="AU180" s="19"/>
      <c r="AV180" s="17"/>
      <c r="AW180" s="17"/>
      <c r="AX180" s="19">
        <v>0</v>
      </c>
      <c r="AY180" s="17" t="s">
        <v>311</v>
      </c>
      <c r="AZ180" s="17"/>
      <c r="BA180" s="19">
        <f t="shared" si="29"/>
        <v>7</v>
      </c>
      <c r="BB180" s="28"/>
      <c r="BC180" s="17"/>
      <c r="BD180" s="19">
        <f t="shared" si="30"/>
        <v>7</v>
      </c>
      <c r="BE180" s="28"/>
      <c r="BF180" s="400"/>
      <c r="BG180" s="394">
        <f t="shared" si="31"/>
        <v>16</v>
      </c>
      <c r="BH180" s="402" t="s">
        <v>879</v>
      </c>
      <c r="BI180" s="403"/>
      <c r="BJ180" s="397">
        <f t="shared" si="23"/>
        <v>25</v>
      </c>
      <c r="BK180" s="395" t="s">
        <v>661</v>
      </c>
      <c r="BL180" s="421" t="s">
        <v>832</v>
      </c>
      <c r="BM180" s="145">
        <f t="shared" si="34"/>
        <v>33</v>
      </c>
      <c r="BN180" s="147" t="s">
        <v>465</v>
      </c>
      <c r="BO180" s="20" t="s">
        <v>780</v>
      </c>
      <c r="BP180" s="19">
        <f t="shared" si="33"/>
        <v>43</v>
      </c>
      <c r="BQ180" s="360"/>
      <c r="BR180" s="20"/>
      <c r="BS180" s="145">
        <f t="shared" si="24"/>
        <v>51</v>
      </c>
      <c r="BT180" s="354"/>
      <c r="BU180" s="355"/>
      <c r="BV180" s="19">
        <f t="shared" si="25"/>
        <v>59</v>
      </c>
      <c r="BW180" s="354"/>
      <c r="BX180" s="355"/>
      <c r="BY180" s="19">
        <f t="shared" si="26"/>
        <v>68</v>
      </c>
      <c r="BZ180" s="354"/>
      <c r="CA180" s="355"/>
      <c r="CB180" s="19">
        <f t="shared" si="27"/>
        <v>77</v>
      </c>
      <c r="CC180" s="354"/>
      <c r="CD180" s="355"/>
      <c r="CE180" s="19">
        <f t="shared" si="28"/>
        <v>85</v>
      </c>
      <c r="CF180" s="354"/>
      <c r="CG180" s="355"/>
    </row>
    <row r="181" spans="2:85" ht="122.25" hidden="1" customHeight="1" thickTop="1">
      <c r="B181" s="38">
        <f t="shared" si="19"/>
        <v>38</v>
      </c>
      <c r="C181" s="16">
        <f t="shared" si="20"/>
        <v>44123</v>
      </c>
      <c r="D181" s="16"/>
      <c r="E181" s="19"/>
      <c r="F181" s="17"/>
      <c r="G181" s="17"/>
      <c r="H181" s="19"/>
      <c r="I181" s="17"/>
      <c r="J181" s="17"/>
      <c r="K181" s="19"/>
      <c r="L181" s="17"/>
      <c r="M181" s="17"/>
      <c r="N181" s="19"/>
      <c r="O181" s="17"/>
      <c r="P181" s="17"/>
      <c r="Q181" s="19"/>
      <c r="R181" s="17"/>
      <c r="S181" s="17"/>
      <c r="T181" s="19"/>
      <c r="U181" s="17"/>
      <c r="V181" s="17"/>
      <c r="W181" s="19"/>
      <c r="X181" s="17"/>
      <c r="Y181" s="17"/>
      <c r="Z181" s="19"/>
      <c r="AA181" s="17"/>
      <c r="AB181" s="17"/>
      <c r="AC181" s="19"/>
      <c r="AD181" s="17"/>
      <c r="AE181" s="17"/>
      <c r="AF181" s="19"/>
      <c r="AG181" s="17"/>
      <c r="AH181" s="17"/>
      <c r="AI181" s="19"/>
      <c r="AJ181" s="17"/>
      <c r="AK181" s="17"/>
      <c r="AL181" s="17"/>
      <c r="AM181" s="17"/>
      <c r="AN181" s="17"/>
      <c r="AO181" s="19"/>
      <c r="AP181" s="17"/>
      <c r="AQ181" s="17"/>
      <c r="AR181" s="19"/>
      <c r="AS181" s="17"/>
      <c r="AT181" s="17"/>
      <c r="AU181" s="19"/>
      <c r="AV181" s="17"/>
      <c r="AW181" s="17"/>
      <c r="AX181" s="19"/>
      <c r="AY181" s="17"/>
      <c r="AZ181" s="17"/>
      <c r="BA181" s="19">
        <f t="shared" si="29"/>
        <v>6</v>
      </c>
      <c r="BB181" s="17"/>
      <c r="BC181" s="17" t="s">
        <v>162</v>
      </c>
      <c r="BD181" s="19">
        <f t="shared" si="30"/>
        <v>6</v>
      </c>
      <c r="BE181" s="17"/>
      <c r="BF181" s="17" t="s">
        <v>162</v>
      </c>
      <c r="BG181" s="137">
        <f t="shared" si="31"/>
        <v>15</v>
      </c>
      <c r="BH181" s="136" t="s">
        <v>523</v>
      </c>
      <c r="BI181" s="150" t="s">
        <v>665</v>
      </c>
      <c r="BJ181" s="137">
        <f t="shared" si="23"/>
        <v>24</v>
      </c>
      <c r="BK181" s="264"/>
      <c r="BL181" s="142" t="s">
        <v>912</v>
      </c>
      <c r="BM181" s="19">
        <f t="shared" si="34"/>
        <v>32</v>
      </c>
      <c r="BN181" s="147" t="s">
        <v>782</v>
      </c>
      <c r="BO181" s="20"/>
      <c r="BP181" s="19">
        <f t="shared" si="33"/>
        <v>42</v>
      </c>
      <c r="BQ181" s="24"/>
      <c r="BR181" s="20"/>
      <c r="BS181" s="145">
        <f t="shared" si="24"/>
        <v>50</v>
      </c>
      <c r="BT181" s="356"/>
      <c r="BU181" s="357"/>
      <c r="BV181" s="19">
        <f t="shared" si="25"/>
        <v>58</v>
      </c>
      <c r="BW181" s="356"/>
      <c r="BX181" s="357"/>
      <c r="BY181" s="19">
        <f t="shared" si="26"/>
        <v>67</v>
      </c>
      <c r="BZ181" s="356"/>
      <c r="CA181" s="357"/>
      <c r="CB181" s="19">
        <f t="shared" si="27"/>
        <v>76</v>
      </c>
      <c r="CC181" s="356"/>
      <c r="CD181" s="357"/>
      <c r="CE181" s="19">
        <f t="shared" si="28"/>
        <v>84</v>
      </c>
      <c r="CF181" s="356"/>
      <c r="CG181" s="357"/>
    </row>
    <row r="182" spans="2:85" ht="81" hidden="1" customHeight="1">
      <c r="B182" s="38">
        <f t="shared" si="19"/>
        <v>39</v>
      </c>
      <c r="C182" s="16">
        <f t="shared" si="20"/>
        <v>44130</v>
      </c>
      <c r="D182" s="16"/>
      <c r="E182" s="19"/>
      <c r="F182" s="17"/>
      <c r="G182" s="17"/>
      <c r="H182" s="19"/>
      <c r="I182" s="17"/>
      <c r="J182" s="17"/>
      <c r="K182" s="19"/>
      <c r="L182" s="17"/>
      <c r="M182" s="17"/>
      <c r="N182" s="19"/>
      <c r="O182" s="17"/>
      <c r="P182" s="17"/>
      <c r="Q182" s="19"/>
      <c r="R182" s="17"/>
      <c r="S182" s="17"/>
      <c r="T182" s="19"/>
      <c r="U182" s="17"/>
      <c r="V182" s="17"/>
      <c r="W182" s="19"/>
      <c r="X182" s="17"/>
      <c r="Y182" s="17"/>
      <c r="Z182" s="19"/>
      <c r="AA182" s="17"/>
      <c r="AB182" s="17"/>
      <c r="AC182" s="19"/>
      <c r="AD182" s="17"/>
      <c r="AE182" s="17"/>
      <c r="AF182" s="19"/>
      <c r="AG182" s="17"/>
      <c r="AH182" s="17"/>
      <c r="AI182" s="19"/>
      <c r="AJ182" s="17"/>
      <c r="AK182" s="17"/>
      <c r="AL182" s="17"/>
      <c r="AM182" s="17"/>
      <c r="AN182" s="17"/>
      <c r="AO182" s="19"/>
      <c r="AP182" s="17"/>
      <c r="AQ182" s="17"/>
      <c r="AR182" s="19"/>
      <c r="AS182" s="17"/>
      <c r="AT182" s="17"/>
      <c r="AU182" s="19"/>
      <c r="AV182" s="17"/>
      <c r="AW182" s="17"/>
      <c r="AX182" s="19"/>
      <c r="AY182" s="17"/>
      <c r="AZ182" s="17"/>
      <c r="BA182" s="19">
        <f t="shared" si="29"/>
        <v>5</v>
      </c>
      <c r="BB182" s="17"/>
      <c r="BC182" s="17"/>
      <c r="BD182" s="19">
        <f t="shared" si="30"/>
        <v>5</v>
      </c>
      <c r="BE182" s="17"/>
      <c r="BF182" s="17"/>
      <c r="BG182" s="19">
        <f t="shared" si="31"/>
        <v>14</v>
      </c>
      <c r="BH182" s="136"/>
      <c r="BI182" s="43" t="s">
        <v>666</v>
      </c>
      <c r="BJ182" s="19">
        <f t="shared" si="23"/>
        <v>23</v>
      </c>
      <c r="BK182" s="264"/>
      <c r="BL182" s="133" t="s">
        <v>898</v>
      </c>
      <c r="BM182" s="19">
        <f t="shared" si="34"/>
        <v>31</v>
      </c>
      <c r="BN182" s="22" t="s">
        <v>781</v>
      </c>
      <c r="BO182" s="43" t="s">
        <v>885</v>
      </c>
      <c r="BP182" s="19">
        <f t="shared" si="33"/>
        <v>41</v>
      </c>
      <c r="BQ182" s="24" t="s">
        <v>773</v>
      </c>
      <c r="BR182" s="329"/>
      <c r="BS182" s="145">
        <f t="shared" si="24"/>
        <v>49</v>
      </c>
      <c r="BT182" s="320"/>
      <c r="BU182" s="357"/>
      <c r="BV182" s="19">
        <f t="shared" si="25"/>
        <v>57</v>
      </c>
      <c r="BW182" s="320"/>
      <c r="BX182" s="357"/>
      <c r="BY182" s="19">
        <f t="shared" si="26"/>
        <v>66</v>
      </c>
      <c r="BZ182" s="320"/>
      <c r="CA182" s="357"/>
      <c r="CB182" s="19">
        <f t="shared" si="27"/>
        <v>75</v>
      </c>
      <c r="CC182" s="320"/>
      <c r="CD182" s="357"/>
      <c r="CE182" s="19">
        <f t="shared" si="28"/>
        <v>83</v>
      </c>
      <c r="CF182" s="320"/>
      <c r="CG182" s="357"/>
    </row>
    <row r="183" spans="2:85" ht="60.75" hidden="1" customHeight="1">
      <c r="B183" s="38">
        <f t="shared" si="19"/>
        <v>40</v>
      </c>
      <c r="C183" s="16">
        <f t="shared" si="20"/>
        <v>44137</v>
      </c>
      <c r="D183" s="16"/>
      <c r="E183" s="19"/>
      <c r="F183" s="17"/>
      <c r="G183" s="17"/>
      <c r="H183" s="19"/>
      <c r="I183" s="17"/>
      <c r="J183" s="17"/>
      <c r="K183" s="19"/>
      <c r="L183" s="17"/>
      <c r="M183" s="17"/>
      <c r="N183" s="19"/>
      <c r="O183" s="17"/>
      <c r="P183" s="17"/>
      <c r="Q183" s="19"/>
      <c r="R183" s="17"/>
      <c r="S183" s="17"/>
      <c r="T183" s="19"/>
      <c r="U183" s="17"/>
      <c r="V183" s="17"/>
      <c r="W183" s="19"/>
      <c r="X183" s="17"/>
      <c r="Y183" s="17"/>
      <c r="Z183" s="19"/>
      <c r="AA183" s="17"/>
      <c r="AB183" s="17"/>
      <c r="AC183" s="19"/>
      <c r="AD183" s="17"/>
      <c r="AE183" s="17"/>
      <c r="AF183" s="19"/>
      <c r="AG183" s="17"/>
      <c r="AH183" s="17"/>
      <c r="AI183" s="19"/>
      <c r="AJ183" s="17"/>
      <c r="AK183" s="17"/>
      <c r="AL183" s="17"/>
      <c r="AM183" s="17"/>
      <c r="AN183" s="17"/>
      <c r="AO183" s="19"/>
      <c r="AP183" s="17"/>
      <c r="AQ183" s="17"/>
      <c r="AR183" s="19"/>
      <c r="AS183" s="17"/>
      <c r="AT183" s="17"/>
      <c r="AU183" s="19"/>
      <c r="AV183" s="17"/>
      <c r="AW183" s="17"/>
      <c r="AX183" s="19"/>
      <c r="AY183" s="17"/>
      <c r="AZ183" s="17"/>
      <c r="BA183" s="19">
        <f t="shared" si="29"/>
        <v>4</v>
      </c>
      <c r="BB183" s="17"/>
      <c r="BC183" s="17"/>
      <c r="BD183" s="19">
        <f t="shared" si="30"/>
        <v>4</v>
      </c>
      <c r="BE183" s="17"/>
      <c r="BF183" s="17"/>
      <c r="BG183" s="19">
        <f t="shared" si="31"/>
        <v>13</v>
      </c>
      <c r="BH183" s="224"/>
      <c r="BI183" s="43"/>
      <c r="BJ183" s="19">
        <f t="shared" si="23"/>
        <v>22</v>
      </c>
      <c r="BK183" s="256" t="s">
        <v>913</v>
      </c>
      <c r="BL183" s="26" t="s">
        <v>854</v>
      </c>
      <c r="BM183" s="19">
        <f t="shared" si="34"/>
        <v>30</v>
      </c>
      <c r="BN183" s="274" t="s">
        <v>880</v>
      </c>
      <c r="BO183" s="43" t="s">
        <v>876</v>
      </c>
      <c r="BP183" s="19">
        <f t="shared" si="33"/>
        <v>40</v>
      </c>
      <c r="BQ183" s="24" t="s">
        <v>890</v>
      </c>
      <c r="BR183" s="57" t="s">
        <v>767</v>
      </c>
      <c r="BS183" s="145">
        <f t="shared" si="24"/>
        <v>48</v>
      </c>
      <c r="BT183" s="24" t="s">
        <v>768</v>
      </c>
      <c r="BU183" s="357"/>
      <c r="BV183" s="19">
        <f t="shared" si="25"/>
        <v>56</v>
      </c>
      <c r="BW183" s="320"/>
      <c r="BX183" s="357"/>
      <c r="BY183" s="19">
        <f t="shared" si="26"/>
        <v>65</v>
      </c>
      <c r="BZ183" s="320"/>
      <c r="CA183" s="357"/>
      <c r="CB183" s="19">
        <f t="shared" si="27"/>
        <v>74</v>
      </c>
      <c r="CC183" s="320"/>
      <c r="CD183" s="357"/>
      <c r="CE183" s="19">
        <f t="shared" si="28"/>
        <v>82</v>
      </c>
      <c r="CF183" s="320"/>
      <c r="CG183" s="357"/>
    </row>
    <row r="184" spans="2:85" ht="101.25" hidden="1" customHeight="1">
      <c r="B184" s="38">
        <f t="shared" si="19"/>
        <v>41</v>
      </c>
      <c r="C184" s="45">
        <f t="shared" si="20"/>
        <v>44144</v>
      </c>
      <c r="D184" s="16"/>
      <c r="E184" s="19"/>
      <c r="F184" s="17"/>
      <c r="G184" s="17"/>
      <c r="H184" s="19"/>
      <c r="I184" s="17"/>
      <c r="J184" s="17"/>
      <c r="K184" s="19"/>
      <c r="L184" s="17"/>
      <c r="M184" s="17"/>
      <c r="N184" s="19"/>
      <c r="O184" s="17"/>
      <c r="P184" s="17"/>
      <c r="Q184" s="19"/>
      <c r="R184" s="17"/>
      <c r="S184" s="17"/>
      <c r="T184" s="19"/>
      <c r="U184" s="17"/>
      <c r="V184" s="17"/>
      <c r="W184" s="19"/>
      <c r="X184" s="17"/>
      <c r="Y184" s="17"/>
      <c r="Z184" s="19"/>
      <c r="AA184" s="17"/>
      <c r="AB184" s="17"/>
      <c r="AC184" s="19"/>
      <c r="AD184" s="17"/>
      <c r="AE184" s="17"/>
      <c r="AF184" s="19"/>
      <c r="AG184" s="17"/>
      <c r="AH184" s="17"/>
      <c r="AI184" s="19"/>
      <c r="AJ184" s="17"/>
      <c r="AK184" s="17"/>
      <c r="AL184" s="17"/>
      <c r="AM184" s="17"/>
      <c r="AN184" s="17"/>
      <c r="AO184" s="19"/>
      <c r="AP184" s="17"/>
      <c r="AQ184" s="17"/>
      <c r="AR184" s="19"/>
      <c r="AS184" s="17"/>
      <c r="AT184" s="17"/>
      <c r="AU184" s="19"/>
      <c r="AV184" s="17"/>
      <c r="AW184" s="17"/>
      <c r="AX184" s="19"/>
      <c r="AY184" s="17"/>
      <c r="AZ184" s="17"/>
      <c r="BA184" s="19">
        <f t="shared" si="29"/>
        <v>3</v>
      </c>
      <c r="BB184" s="17"/>
      <c r="BC184" s="17"/>
      <c r="BD184" s="19">
        <f t="shared" si="30"/>
        <v>3</v>
      </c>
      <c r="BE184" s="17"/>
      <c r="BF184" s="17"/>
      <c r="BG184" s="19">
        <f t="shared" si="31"/>
        <v>12</v>
      </c>
      <c r="BH184" s="224"/>
      <c r="BI184" s="319"/>
      <c r="BJ184" s="19">
        <f t="shared" si="23"/>
        <v>21</v>
      </c>
      <c r="BK184" s="22" t="s">
        <v>752</v>
      </c>
      <c r="BL184" s="26" t="s">
        <v>301</v>
      </c>
      <c r="BM184" s="19">
        <f t="shared" si="34"/>
        <v>29</v>
      </c>
      <c r="BN184" s="50" t="s">
        <v>717</v>
      </c>
      <c r="BO184" s="43" t="s">
        <v>978</v>
      </c>
      <c r="BP184" s="19">
        <f t="shared" si="33"/>
        <v>39</v>
      </c>
      <c r="BQ184" s="24"/>
      <c r="BR184" s="43" t="s">
        <v>888</v>
      </c>
      <c r="BS184" s="145">
        <f t="shared" si="24"/>
        <v>47</v>
      </c>
      <c r="BT184" s="24"/>
      <c r="BU184" s="31"/>
      <c r="BV184" s="19">
        <f t="shared" si="25"/>
        <v>55</v>
      </c>
      <c r="BW184" s="320"/>
      <c r="BX184" s="358"/>
      <c r="BY184" s="19">
        <f t="shared" si="26"/>
        <v>64</v>
      </c>
      <c r="BZ184" s="320"/>
      <c r="CA184" s="358"/>
      <c r="CB184" s="19">
        <f t="shared" si="27"/>
        <v>73</v>
      </c>
      <c r="CC184" s="320"/>
      <c r="CD184" s="358"/>
      <c r="CE184" s="19">
        <f t="shared" si="28"/>
        <v>81</v>
      </c>
      <c r="CF184" s="320"/>
      <c r="CG184" s="358"/>
    </row>
    <row r="185" spans="2:85" ht="121.5" hidden="1" customHeight="1">
      <c r="B185" s="38">
        <f t="shared" si="19"/>
        <v>42</v>
      </c>
      <c r="C185" s="45">
        <f t="shared" si="20"/>
        <v>44151</v>
      </c>
      <c r="D185" s="16"/>
      <c r="E185" s="19"/>
      <c r="F185" s="17"/>
      <c r="G185" s="17"/>
      <c r="H185" s="19"/>
      <c r="I185" s="17"/>
      <c r="J185" s="17"/>
      <c r="K185" s="19"/>
      <c r="L185" s="17"/>
      <c r="M185" s="17"/>
      <c r="N185" s="19"/>
      <c r="O185" s="17"/>
      <c r="P185" s="17"/>
      <c r="Q185" s="19"/>
      <c r="R185" s="17"/>
      <c r="S185" s="17"/>
      <c r="T185" s="19"/>
      <c r="U185" s="17"/>
      <c r="V185" s="17"/>
      <c r="W185" s="19"/>
      <c r="X185" s="17"/>
      <c r="Y185" s="17"/>
      <c r="Z185" s="19"/>
      <c r="AA185" s="17"/>
      <c r="AB185" s="17"/>
      <c r="AC185" s="19"/>
      <c r="AD185" s="17"/>
      <c r="AE185" s="17"/>
      <c r="AF185" s="19"/>
      <c r="AG185" s="17"/>
      <c r="AH185" s="17"/>
      <c r="AI185" s="19"/>
      <c r="AJ185" s="17"/>
      <c r="AK185" s="17"/>
      <c r="AL185" s="17"/>
      <c r="AM185" s="17"/>
      <c r="AN185" s="17"/>
      <c r="AO185" s="19"/>
      <c r="AP185" s="17"/>
      <c r="AQ185" s="17"/>
      <c r="AR185" s="19"/>
      <c r="AS185" s="17"/>
      <c r="AT185" s="17"/>
      <c r="AU185" s="19"/>
      <c r="AV185" s="17"/>
      <c r="AW185" s="17"/>
      <c r="AX185" s="19"/>
      <c r="AY185" s="17"/>
      <c r="AZ185" s="17"/>
      <c r="BA185" s="19">
        <f t="shared" si="29"/>
        <v>2</v>
      </c>
      <c r="BB185" s="17"/>
      <c r="BC185" s="17"/>
      <c r="BD185" s="19">
        <f t="shared" si="30"/>
        <v>2</v>
      </c>
      <c r="BE185" s="17"/>
      <c r="BF185" s="17"/>
      <c r="BG185" s="19">
        <f t="shared" si="31"/>
        <v>11</v>
      </c>
      <c r="BH185" s="224"/>
      <c r="BI185" s="129"/>
      <c r="BJ185" s="19">
        <f t="shared" si="23"/>
        <v>20</v>
      </c>
      <c r="BK185" s="136" t="s">
        <v>877</v>
      </c>
      <c r="BL185" s="142" t="s">
        <v>845</v>
      </c>
      <c r="BM185" s="19">
        <f t="shared" si="34"/>
        <v>28</v>
      </c>
      <c r="BN185" s="143" t="s">
        <v>835</v>
      </c>
      <c r="BO185" s="447" t="s">
        <v>979</v>
      </c>
      <c r="BP185" s="137">
        <f t="shared" si="33"/>
        <v>38</v>
      </c>
      <c r="BQ185" s="419" t="s">
        <v>643</v>
      </c>
      <c r="BR185" s="428"/>
      <c r="BS185" s="19">
        <f t="shared" si="24"/>
        <v>46</v>
      </c>
      <c r="BT185" s="24" t="s">
        <v>769</v>
      </c>
      <c r="BU185" s="57"/>
      <c r="BV185" s="19">
        <f t="shared" si="25"/>
        <v>54</v>
      </c>
      <c r="BW185" s="320"/>
      <c r="BX185" s="304"/>
      <c r="BY185" s="19">
        <f t="shared" si="26"/>
        <v>63</v>
      </c>
      <c r="BZ185" s="320"/>
      <c r="CA185" s="304"/>
      <c r="CB185" s="19">
        <f t="shared" si="27"/>
        <v>72</v>
      </c>
      <c r="CC185" s="320"/>
      <c r="CD185" s="304"/>
      <c r="CE185" s="19">
        <f t="shared" si="28"/>
        <v>80</v>
      </c>
      <c r="CF185" s="320"/>
      <c r="CG185" s="304"/>
    </row>
    <row r="186" spans="2:85" ht="121.5" hidden="1" customHeight="1">
      <c r="B186" s="38">
        <f t="shared" si="19"/>
        <v>43</v>
      </c>
      <c r="C186" s="45">
        <f t="shared" si="20"/>
        <v>44158</v>
      </c>
      <c r="D186" s="16"/>
      <c r="E186" s="19"/>
      <c r="F186" s="17"/>
      <c r="G186" s="17"/>
      <c r="H186" s="19"/>
      <c r="I186" s="17"/>
      <c r="J186" s="17"/>
      <c r="K186" s="19"/>
      <c r="L186" s="17"/>
      <c r="M186" s="17"/>
      <c r="N186" s="19"/>
      <c r="O186" s="17"/>
      <c r="P186" s="17"/>
      <c r="Q186" s="19"/>
      <c r="R186" s="17"/>
      <c r="S186" s="17"/>
      <c r="T186" s="19"/>
      <c r="U186" s="17"/>
      <c r="V186" s="17"/>
      <c r="W186" s="19"/>
      <c r="X186" s="17"/>
      <c r="Y186" s="17"/>
      <c r="Z186" s="19"/>
      <c r="AA186" s="17"/>
      <c r="AB186" s="17"/>
      <c r="AC186" s="19"/>
      <c r="AD186" s="17"/>
      <c r="AE186" s="17"/>
      <c r="AF186" s="19"/>
      <c r="AG186" s="17"/>
      <c r="AH186" s="17"/>
      <c r="AI186" s="19"/>
      <c r="AJ186" s="17"/>
      <c r="AK186" s="17"/>
      <c r="AL186" s="17"/>
      <c r="AM186" s="17"/>
      <c r="AN186" s="17"/>
      <c r="AO186" s="19"/>
      <c r="AP186" s="17"/>
      <c r="AQ186" s="17"/>
      <c r="AR186" s="19"/>
      <c r="AS186" s="17"/>
      <c r="AT186" s="17"/>
      <c r="AU186" s="19"/>
      <c r="AV186" s="17"/>
      <c r="AW186" s="17"/>
      <c r="AX186" s="19"/>
      <c r="AY186" s="17"/>
      <c r="AZ186" s="17"/>
      <c r="BA186" s="19">
        <f t="shared" si="29"/>
        <v>1</v>
      </c>
      <c r="BB186" s="17"/>
      <c r="BC186" s="17"/>
      <c r="BD186" s="19">
        <f t="shared" si="30"/>
        <v>1</v>
      </c>
      <c r="BE186" s="17"/>
      <c r="BF186" s="17"/>
      <c r="BG186" s="19">
        <f t="shared" si="31"/>
        <v>10</v>
      </c>
      <c r="BH186" s="224" t="s">
        <v>761</v>
      </c>
      <c r="BI186" s="318" t="s">
        <v>546</v>
      </c>
      <c r="BJ186" s="19">
        <f t="shared" si="23"/>
        <v>19</v>
      </c>
      <c r="BK186" s="24" t="s">
        <v>916</v>
      </c>
      <c r="BL186" s="148"/>
      <c r="BM186" s="19">
        <f t="shared" si="34"/>
        <v>27</v>
      </c>
      <c r="BN186" s="264" t="s">
        <v>834</v>
      </c>
      <c r="BO186" s="43" t="s">
        <v>649</v>
      </c>
      <c r="BP186" s="19">
        <f t="shared" si="33"/>
        <v>37</v>
      </c>
      <c r="BQ186" s="147" t="s">
        <v>896</v>
      </c>
      <c r="BR186" s="57"/>
      <c r="BS186" s="19">
        <f t="shared" si="24"/>
        <v>45</v>
      </c>
      <c r="BT186" s="360"/>
      <c r="BU186" s="57"/>
      <c r="BV186" s="19">
        <f t="shared" si="25"/>
        <v>53</v>
      </c>
      <c r="BW186" s="320"/>
      <c r="BX186" s="318"/>
      <c r="BY186" s="19">
        <f t="shared" si="26"/>
        <v>62</v>
      </c>
      <c r="BZ186" s="320"/>
      <c r="CA186" s="318"/>
      <c r="CB186" s="19">
        <f t="shared" si="27"/>
        <v>71</v>
      </c>
      <c r="CC186" s="320"/>
      <c r="CD186" s="318"/>
      <c r="CE186" s="19">
        <f t="shared" si="28"/>
        <v>79</v>
      </c>
      <c r="CF186" s="320"/>
      <c r="CG186" s="318"/>
    </row>
    <row r="187" spans="2:85" ht="141.75" hidden="1" customHeight="1">
      <c r="B187" s="38">
        <f t="shared" si="19"/>
        <v>44</v>
      </c>
      <c r="C187" s="16">
        <f t="shared" si="20"/>
        <v>44165</v>
      </c>
      <c r="D187" s="16"/>
      <c r="E187" s="19"/>
      <c r="F187" s="17"/>
      <c r="G187" s="17"/>
      <c r="H187" s="19"/>
      <c r="I187" s="17"/>
      <c r="J187" s="17"/>
      <c r="K187" s="19"/>
      <c r="L187" s="17"/>
      <c r="M187" s="17"/>
      <c r="N187" s="19"/>
      <c r="O187" s="17"/>
      <c r="P187" s="17"/>
      <c r="Q187" s="19"/>
      <c r="R187" s="17"/>
      <c r="S187" s="17"/>
      <c r="T187" s="19"/>
      <c r="U187" s="17"/>
      <c r="V187" s="17"/>
      <c r="W187" s="19"/>
      <c r="X187" s="17"/>
      <c r="Y187" s="17"/>
      <c r="Z187" s="19"/>
      <c r="AA187" s="17"/>
      <c r="AB187" s="17"/>
      <c r="AC187" s="19"/>
      <c r="AD187" s="17"/>
      <c r="AE187" s="17"/>
      <c r="AF187" s="19"/>
      <c r="AG187" s="17"/>
      <c r="AH187" s="17"/>
      <c r="AI187" s="19"/>
      <c r="AJ187" s="17"/>
      <c r="AK187" s="17"/>
      <c r="AL187" s="17"/>
      <c r="AM187" s="17"/>
      <c r="AN187" s="17"/>
      <c r="AO187" s="19"/>
      <c r="AP187" s="17"/>
      <c r="AQ187" s="17"/>
      <c r="AR187" s="19"/>
      <c r="AS187" s="17"/>
      <c r="AT187" s="17"/>
      <c r="AU187" s="19"/>
      <c r="AV187" s="17"/>
      <c r="AW187" s="17"/>
      <c r="AX187" s="19"/>
      <c r="AY187" s="17"/>
      <c r="AZ187" s="17"/>
      <c r="BA187" s="19">
        <v>0</v>
      </c>
      <c r="BB187" s="17" t="s">
        <v>311</v>
      </c>
      <c r="BC187" s="17"/>
      <c r="BD187" s="19">
        <v>0</v>
      </c>
      <c r="BE187" s="17"/>
      <c r="BF187" s="17"/>
      <c r="BG187" s="19">
        <f t="shared" si="31"/>
        <v>9</v>
      </c>
      <c r="BH187" s="28"/>
      <c r="BI187" s="17" t="s">
        <v>408</v>
      </c>
      <c r="BJ187" s="19">
        <f t="shared" si="23"/>
        <v>18</v>
      </c>
      <c r="BK187" s="136" t="s">
        <v>917</v>
      </c>
      <c r="BL187" s="52" t="s">
        <v>1040</v>
      </c>
      <c r="BM187" s="19">
        <f t="shared" si="34"/>
        <v>26</v>
      </c>
      <c r="BN187" s="264"/>
      <c r="BO187" s="57"/>
      <c r="BP187" s="19">
        <f t="shared" ref="BP187:BP221" si="35">BP188+1</f>
        <v>36</v>
      </c>
      <c r="BQ187" s="418" t="s">
        <v>892</v>
      </c>
      <c r="BR187" s="448" t="s">
        <v>923</v>
      </c>
      <c r="BS187" s="19">
        <f t="shared" si="24"/>
        <v>44</v>
      </c>
      <c r="BT187" s="360"/>
      <c r="BU187" s="205"/>
      <c r="BV187" s="19">
        <f t="shared" si="25"/>
        <v>52</v>
      </c>
      <c r="BW187" s="250"/>
      <c r="BX187" s="359"/>
      <c r="BY187" s="19">
        <f t="shared" si="26"/>
        <v>61</v>
      </c>
      <c r="BZ187" s="250"/>
      <c r="CA187" s="359"/>
      <c r="CB187" s="19">
        <f t="shared" si="27"/>
        <v>70</v>
      </c>
      <c r="CC187" s="250"/>
      <c r="CD187" s="359"/>
      <c r="CE187" s="19">
        <f t="shared" si="28"/>
        <v>78</v>
      </c>
      <c r="CF187" s="250"/>
      <c r="CG187" s="359"/>
    </row>
    <row r="188" spans="2:85" ht="165.75" hidden="1" customHeight="1">
      <c r="B188" s="38">
        <f t="shared" si="19"/>
        <v>45</v>
      </c>
      <c r="C188" s="16">
        <f t="shared" si="20"/>
        <v>44172</v>
      </c>
      <c r="D188" s="16"/>
      <c r="E188" s="19"/>
      <c r="F188" s="17"/>
      <c r="G188" s="17"/>
      <c r="H188" s="19"/>
      <c r="I188" s="17"/>
      <c r="J188" s="17"/>
      <c r="K188" s="19"/>
      <c r="L188" s="17"/>
      <c r="M188" s="17"/>
      <c r="N188" s="19"/>
      <c r="O188" s="17"/>
      <c r="P188" s="17"/>
      <c r="Q188" s="19"/>
      <c r="R188" s="17"/>
      <c r="S188" s="17"/>
      <c r="T188" s="19"/>
      <c r="U188" s="17"/>
      <c r="V188" s="17"/>
      <c r="W188" s="19"/>
      <c r="X188" s="17"/>
      <c r="Y188" s="17"/>
      <c r="Z188" s="19"/>
      <c r="AA188" s="17"/>
      <c r="AB188" s="17"/>
      <c r="AC188" s="19"/>
      <c r="AD188" s="17"/>
      <c r="AE188" s="17"/>
      <c r="AF188" s="19"/>
      <c r="AG188" s="17"/>
      <c r="AH188" s="17"/>
      <c r="AI188" s="19"/>
      <c r="AJ188" s="17"/>
      <c r="AK188" s="17"/>
      <c r="AL188" s="17"/>
      <c r="AM188" s="17"/>
      <c r="AN188" s="17"/>
      <c r="AO188" s="19"/>
      <c r="AP188" s="17"/>
      <c r="AQ188" s="17"/>
      <c r="AR188" s="19"/>
      <c r="AS188" s="17"/>
      <c r="AT188" s="17"/>
      <c r="AU188" s="19"/>
      <c r="AV188" s="17"/>
      <c r="AW188" s="17"/>
      <c r="AX188" s="19"/>
      <c r="AY188" s="17"/>
      <c r="AZ188" s="17"/>
      <c r="BA188" s="19"/>
      <c r="BB188" s="17"/>
      <c r="BC188" s="17"/>
      <c r="BD188" s="19"/>
      <c r="BE188" s="17" t="s">
        <v>311</v>
      </c>
      <c r="BF188" s="17"/>
      <c r="BG188" s="19">
        <f t="shared" si="31"/>
        <v>8</v>
      </c>
      <c r="BH188" s="28"/>
      <c r="BI188" s="17"/>
      <c r="BJ188" s="19">
        <f t="shared" si="23"/>
        <v>17</v>
      </c>
      <c r="BK188" s="24" t="s">
        <v>918</v>
      </c>
      <c r="BL188" s="148"/>
      <c r="BM188" s="19">
        <f t="shared" si="34"/>
        <v>25</v>
      </c>
      <c r="BN188" s="385" t="s">
        <v>833</v>
      </c>
      <c r="BO188" s="155" t="s">
        <v>980</v>
      </c>
      <c r="BP188" s="134">
        <f t="shared" si="35"/>
        <v>35</v>
      </c>
      <c r="BQ188" s="425" t="s">
        <v>1013</v>
      </c>
      <c r="BR188" s="427" t="s">
        <v>1014</v>
      </c>
      <c r="BS188" s="19">
        <f t="shared" si="24"/>
        <v>43</v>
      </c>
      <c r="BT188" s="24" t="s">
        <v>773</v>
      </c>
      <c r="BU188" s="329"/>
      <c r="BV188" s="19">
        <f t="shared" si="25"/>
        <v>51</v>
      </c>
      <c r="BW188" s="250"/>
      <c r="BX188" s="359"/>
      <c r="BY188" s="19">
        <f t="shared" si="26"/>
        <v>60</v>
      </c>
      <c r="BZ188" s="250"/>
      <c r="CA188" s="359"/>
      <c r="CB188" s="19">
        <f t="shared" si="27"/>
        <v>69</v>
      </c>
      <c r="CC188" s="250"/>
      <c r="CD188" s="359"/>
      <c r="CE188" s="19">
        <f t="shared" si="28"/>
        <v>77</v>
      </c>
      <c r="CF188" s="250"/>
      <c r="CG188" s="359"/>
    </row>
    <row r="189" spans="2:85" ht="117" hidden="1" customHeight="1">
      <c r="B189" s="38">
        <f t="shared" si="19"/>
        <v>46</v>
      </c>
      <c r="C189" s="16">
        <f t="shared" si="20"/>
        <v>44179</v>
      </c>
      <c r="D189" s="16"/>
      <c r="E189" s="19"/>
      <c r="F189" s="17"/>
      <c r="G189" s="17"/>
      <c r="H189" s="19"/>
      <c r="I189" s="17"/>
      <c r="J189" s="17"/>
      <c r="K189" s="19"/>
      <c r="L189" s="17"/>
      <c r="M189" s="17"/>
      <c r="N189" s="19"/>
      <c r="O189" s="17"/>
      <c r="P189" s="17"/>
      <c r="Q189" s="19"/>
      <c r="R189" s="17"/>
      <c r="S189" s="17"/>
      <c r="T189" s="19"/>
      <c r="U189" s="17"/>
      <c r="V189" s="17"/>
      <c r="W189" s="19"/>
      <c r="X189" s="17"/>
      <c r="Y189" s="17"/>
      <c r="Z189" s="19"/>
      <c r="AA189" s="17"/>
      <c r="AB189" s="17"/>
      <c r="AC189" s="19"/>
      <c r="AD189" s="17"/>
      <c r="AE189" s="17"/>
      <c r="AF189" s="19"/>
      <c r="AG189" s="17"/>
      <c r="AH189" s="17"/>
      <c r="AI189" s="19"/>
      <c r="AJ189" s="17"/>
      <c r="AK189" s="17"/>
      <c r="AL189" s="17"/>
      <c r="AM189" s="17"/>
      <c r="AN189" s="17"/>
      <c r="AO189" s="19"/>
      <c r="AP189" s="17"/>
      <c r="AQ189" s="17"/>
      <c r="AR189" s="19"/>
      <c r="AS189" s="17"/>
      <c r="AT189" s="17"/>
      <c r="AU189" s="19"/>
      <c r="AV189" s="17"/>
      <c r="AW189" s="17"/>
      <c r="AX189" s="19"/>
      <c r="AY189" s="17"/>
      <c r="AZ189" s="17"/>
      <c r="BA189" s="19"/>
      <c r="BB189" s="17"/>
      <c r="BC189" s="17"/>
      <c r="BD189" s="19"/>
      <c r="BE189" s="17"/>
      <c r="BF189" s="17"/>
      <c r="BG189" s="19">
        <f t="shared" si="31"/>
        <v>7</v>
      </c>
      <c r="BH189" s="17"/>
      <c r="BI189" s="17" t="s">
        <v>162</v>
      </c>
      <c r="BJ189" s="19">
        <f t="shared" si="23"/>
        <v>16</v>
      </c>
      <c r="BK189" s="136"/>
      <c r="BL189" s="52"/>
      <c r="BM189" s="130">
        <f t="shared" si="34"/>
        <v>24</v>
      </c>
      <c r="BN189" s="422" t="s">
        <v>861</v>
      </c>
      <c r="BO189" s="423" t="s">
        <v>1017</v>
      </c>
      <c r="BP189" s="424">
        <f t="shared" si="35"/>
        <v>34</v>
      </c>
      <c r="BQ189" s="425" t="s">
        <v>519</v>
      </c>
      <c r="BR189" s="449" t="s">
        <v>889</v>
      </c>
      <c r="BS189" s="145">
        <f t="shared" si="24"/>
        <v>42</v>
      </c>
      <c r="BT189" s="24" t="s">
        <v>955</v>
      </c>
      <c r="BU189" s="43" t="s">
        <v>954</v>
      </c>
      <c r="BV189" s="19">
        <f t="shared" si="25"/>
        <v>50</v>
      </c>
      <c r="BW189" s="359"/>
      <c r="BX189" s="359"/>
      <c r="BY189" s="19">
        <f t="shared" si="26"/>
        <v>59</v>
      </c>
      <c r="BZ189" s="359"/>
      <c r="CA189" s="359"/>
      <c r="CB189" s="19">
        <f t="shared" si="27"/>
        <v>68</v>
      </c>
      <c r="CC189" s="359"/>
      <c r="CD189" s="359"/>
      <c r="CE189" s="19">
        <f t="shared" si="28"/>
        <v>76</v>
      </c>
      <c r="CF189" s="359"/>
      <c r="CG189" s="359"/>
    </row>
    <row r="190" spans="2:85" ht="117" hidden="1" customHeight="1">
      <c r="B190" s="38">
        <f t="shared" si="19"/>
        <v>47</v>
      </c>
      <c r="C190" s="45">
        <f t="shared" si="20"/>
        <v>44186</v>
      </c>
      <c r="D190" s="16"/>
      <c r="E190" s="19"/>
      <c r="F190" s="17"/>
      <c r="G190" s="17"/>
      <c r="H190" s="19"/>
      <c r="I190" s="17"/>
      <c r="J190" s="17"/>
      <c r="K190" s="19"/>
      <c r="L190" s="17"/>
      <c r="M190" s="17"/>
      <c r="N190" s="19"/>
      <c r="O190" s="17"/>
      <c r="P190" s="17"/>
      <c r="Q190" s="19"/>
      <c r="R190" s="17"/>
      <c r="S190" s="17"/>
      <c r="T190" s="19"/>
      <c r="U190" s="17"/>
      <c r="V190" s="17"/>
      <c r="W190" s="19"/>
      <c r="X190" s="17"/>
      <c r="Y190" s="17"/>
      <c r="Z190" s="19"/>
      <c r="AA190" s="17"/>
      <c r="AB190" s="17"/>
      <c r="AC190" s="19"/>
      <c r="AD190" s="17"/>
      <c r="AE190" s="17"/>
      <c r="AF190" s="19"/>
      <c r="AG190" s="17"/>
      <c r="AH190" s="17"/>
      <c r="AI190" s="19"/>
      <c r="AJ190" s="17"/>
      <c r="AK190" s="17"/>
      <c r="AL190" s="17"/>
      <c r="AM190" s="17"/>
      <c r="AN190" s="17"/>
      <c r="AO190" s="19"/>
      <c r="AP190" s="17"/>
      <c r="AQ190" s="17"/>
      <c r="AR190" s="19"/>
      <c r="AS190" s="17"/>
      <c r="AT190" s="17"/>
      <c r="AU190" s="19"/>
      <c r="AV190" s="17"/>
      <c r="AW190" s="17"/>
      <c r="AX190" s="19"/>
      <c r="AY190" s="17"/>
      <c r="AZ190" s="17"/>
      <c r="BA190" s="19"/>
      <c r="BB190" s="17"/>
      <c r="BC190" s="17"/>
      <c r="BD190" s="19"/>
      <c r="BE190" s="17"/>
      <c r="BF190" s="17"/>
      <c r="BG190" s="19">
        <f t="shared" si="31"/>
        <v>6</v>
      </c>
      <c r="BH190" s="17"/>
      <c r="BI190" s="17"/>
      <c r="BJ190" s="19">
        <f t="shared" si="23"/>
        <v>15</v>
      </c>
      <c r="BK190" s="224"/>
      <c r="BL190" s="43"/>
      <c r="BM190" s="130">
        <f t="shared" si="34"/>
        <v>23</v>
      </c>
      <c r="BN190" s="422"/>
      <c r="BO190" s="423"/>
      <c r="BP190" s="424">
        <f t="shared" si="35"/>
        <v>33</v>
      </c>
      <c r="BQ190" s="425" t="s">
        <v>897</v>
      </c>
      <c r="BR190" s="426"/>
      <c r="BS190" s="145">
        <f t="shared" si="24"/>
        <v>41</v>
      </c>
      <c r="BT190" s="24"/>
      <c r="BU190" s="57"/>
      <c r="BV190" s="19">
        <f t="shared" si="25"/>
        <v>49</v>
      </c>
      <c r="BW190" s="359"/>
      <c r="BX190" s="359"/>
      <c r="BY190" s="19">
        <f t="shared" si="26"/>
        <v>58</v>
      </c>
      <c r="BZ190" s="359"/>
      <c r="CA190" s="359"/>
      <c r="CB190" s="19">
        <f t="shared" si="27"/>
        <v>67</v>
      </c>
      <c r="CC190" s="359"/>
      <c r="CD190" s="359"/>
      <c r="CE190" s="19">
        <f t="shared" si="28"/>
        <v>75</v>
      </c>
      <c r="CF190" s="359"/>
      <c r="CG190" s="359"/>
    </row>
    <row r="191" spans="2:85" ht="117" customHeight="1">
      <c r="B191" s="38">
        <f t="shared" si="19"/>
        <v>48</v>
      </c>
      <c r="C191" s="45">
        <f t="shared" si="20"/>
        <v>44193</v>
      </c>
      <c r="D191" s="16"/>
      <c r="E191" s="19"/>
      <c r="F191" s="17"/>
      <c r="G191" s="17"/>
      <c r="H191" s="19"/>
      <c r="I191" s="17"/>
      <c r="J191" s="17"/>
      <c r="K191" s="19"/>
      <c r="L191" s="17"/>
      <c r="M191" s="17"/>
      <c r="N191" s="19"/>
      <c r="O191" s="17"/>
      <c r="P191" s="17"/>
      <c r="Q191" s="19"/>
      <c r="R191" s="17"/>
      <c r="S191" s="17"/>
      <c r="T191" s="19"/>
      <c r="U191" s="17"/>
      <c r="V191" s="17"/>
      <c r="W191" s="19"/>
      <c r="X191" s="17"/>
      <c r="Y191" s="17"/>
      <c r="Z191" s="19"/>
      <c r="AA191" s="17"/>
      <c r="AB191" s="17"/>
      <c r="AC191" s="19"/>
      <c r="AD191" s="17"/>
      <c r="AE191" s="17"/>
      <c r="AF191" s="19"/>
      <c r="AG191" s="17"/>
      <c r="AH191" s="17"/>
      <c r="AI191" s="19"/>
      <c r="AJ191" s="17"/>
      <c r="AK191" s="17"/>
      <c r="AL191" s="17"/>
      <c r="AM191" s="17"/>
      <c r="AN191" s="17"/>
      <c r="AO191" s="19"/>
      <c r="AP191" s="17"/>
      <c r="AQ191" s="17"/>
      <c r="AR191" s="19"/>
      <c r="AS191" s="17"/>
      <c r="AT191" s="17"/>
      <c r="AU191" s="19"/>
      <c r="AV191" s="17"/>
      <c r="AW191" s="17"/>
      <c r="AX191" s="19"/>
      <c r="AY191" s="17"/>
      <c r="AZ191" s="17"/>
      <c r="BA191" s="19"/>
      <c r="BB191" s="17"/>
      <c r="BC191" s="17"/>
      <c r="BD191" s="19"/>
      <c r="BE191" s="17"/>
      <c r="BF191" s="17"/>
      <c r="BG191" s="19">
        <f t="shared" si="31"/>
        <v>5</v>
      </c>
      <c r="BH191" s="17"/>
      <c r="BI191" s="17"/>
      <c r="BJ191" s="19">
        <f t="shared" si="23"/>
        <v>14</v>
      </c>
      <c r="BK191" s="24" t="s">
        <v>919</v>
      </c>
      <c r="BL191" s="43"/>
      <c r="BM191" s="19">
        <f t="shared" si="34"/>
        <v>22</v>
      </c>
      <c r="BN191" s="256"/>
      <c r="BO191" s="203" t="s">
        <v>981</v>
      </c>
      <c r="BP191" s="137">
        <f t="shared" si="35"/>
        <v>32</v>
      </c>
      <c r="BQ191" s="419"/>
      <c r="BR191" s="155"/>
      <c r="BS191" s="19">
        <f t="shared" si="24"/>
        <v>40</v>
      </c>
      <c r="BT191" s="24"/>
      <c r="BU191" s="317" t="s">
        <v>982</v>
      </c>
      <c r="BV191" s="19">
        <f t="shared" si="25"/>
        <v>48</v>
      </c>
      <c r="BW191" s="359"/>
      <c r="BX191" s="359"/>
      <c r="BY191" s="19">
        <f t="shared" si="26"/>
        <v>57</v>
      </c>
      <c r="BZ191" s="359"/>
      <c r="CA191" s="359"/>
      <c r="CB191" s="19">
        <f t="shared" si="27"/>
        <v>66</v>
      </c>
      <c r="CC191" s="359"/>
      <c r="CD191" s="359"/>
      <c r="CE191" s="19">
        <f t="shared" si="28"/>
        <v>74</v>
      </c>
      <c r="CF191" s="359"/>
      <c r="CG191" s="359"/>
    </row>
    <row r="192" spans="2:85" ht="117" customHeight="1">
      <c r="B192" s="38">
        <f t="shared" si="19"/>
        <v>49</v>
      </c>
      <c r="C192" s="16">
        <f t="shared" si="20"/>
        <v>44200</v>
      </c>
      <c r="D192" s="16"/>
      <c r="E192" s="19"/>
      <c r="F192" s="17"/>
      <c r="G192" s="17"/>
      <c r="H192" s="19"/>
      <c r="I192" s="17"/>
      <c r="J192" s="17"/>
      <c r="K192" s="19"/>
      <c r="L192" s="17"/>
      <c r="M192" s="17"/>
      <c r="N192" s="19"/>
      <c r="O192" s="17"/>
      <c r="P192" s="17"/>
      <c r="Q192" s="19"/>
      <c r="R192" s="17"/>
      <c r="S192" s="17"/>
      <c r="T192" s="19"/>
      <c r="U192" s="17"/>
      <c r="V192" s="17"/>
      <c r="W192" s="19"/>
      <c r="X192" s="17"/>
      <c r="Y192" s="17"/>
      <c r="Z192" s="19"/>
      <c r="AA192" s="17"/>
      <c r="AB192" s="17"/>
      <c r="AC192" s="19"/>
      <c r="AD192" s="17"/>
      <c r="AE192" s="17"/>
      <c r="AF192" s="19"/>
      <c r="AG192" s="17"/>
      <c r="AH192" s="17"/>
      <c r="AI192" s="19"/>
      <c r="AJ192" s="17"/>
      <c r="AK192" s="17"/>
      <c r="AL192" s="17"/>
      <c r="AM192" s="17"/>
      <c r="AN192" s="17"/>
      <c r="AO192" s="19"/>
      <c r="AP192" s="17"/>
      <c r="AQ192" s="17"/>
      <c r="AR192" s="19"/>
      <c r="AS192" s="17"/>
      <c r="AT192" s="17"/>
      <c r="AU192" s="19"/>
      <c r="AV192" s="17"/>
      <c r="AW192" s="17"/>
      <c r="AX192" s="19"/>
      <c r="AY192" s="17"/>
      <c r="AZ192" s="17"/>
      <c r="BA192" s="19"/>
      <c r="BB192" s="17"/>
      <c r="BC192" s="17"/>
      <c r="BD192" s="19"/>
      <c r="BE192" s="17"/>
      <c r="BF192" s="17"/>
      <c r="BG192" s="19">
        <f t="shared" si="31"/>
        <v>4</v>
      </c>
      <c r="BH192" s="17"/>
      <c r="BI192" s="17"/>
      <c r="BJ192" s="19">
        <f t="shared" si="23"/>
        <v>13</v>
      </c>
      <c r="BK192" s="24" t="s">
        <v>1041</v>
      </c>
      <c r="BL192" s="43" t="s">
        <v>921</v>
      </c>
      <c r="BM192" s="19">
        <f t="shared" si="34"/>
        <v>21</v>
      </c>
      <c r="BN192" s="256" t="s">
        <v>914</v>
      </c>
      <c r="BO192" s="203" t="s">
        <v>1018</v>
      </c>
      <c r="BP192" s="19">
        <f t="shared" si="35"/>
        <v>31</v>
      </c>
      <c r="BQ192" s="22" t="s">
        <v>883</v>
      </c>
      <c r="BR192" s="446" t="s">
        <v>928</v>
      </c>
      <c r="BS192" s="19">
        <f t="shared" si="24"/>
        <v>39</v>
      </c>
      <c r="BT192" s="147" t="s">
        <v>953</v>
      </c>
      <c r="BU192" s="31" t="s">
        <v>983</v>
      </c>
      <c r="BV192" s="19">
        <f t="shared" si="25"/>
        <v>47</v>
      </c>
      <c r="BW192" s="359"/>
      <c r="BX192" s="359"/>
      <c r="BY192" s="19">
        <f t="shared" si="26"/>
        <v>56</v>
      </c>
      <c r="BZ192" s="359"/>
      <c r="CA192" s="359"/>
      <c r="CB192" s="19">
        <f t="shared" si="27"/>
        <v>65</v>
      </c>
      <c r="CC192" s="359"/>
      <c r="CD192" s="359"/>
      <c r="CE192" s="19">
        <f t="shared" si="28"/>
        <v>73</v>
      </c>
      <c r="CF192" s="359"/>
      <c r="CG192" s="359"/>
    </row>
    <row r="193" spans="2:85" ht="117" customHeight="1">
      <c r="B193" s="38">
        <f t="shared" si="19"/>
        <v>50</v>
      </c>
      <c r="C193" s="16">
        <f t="shared" si="20"/>
        <v>44207</v>
      </c>
      <c r="D193" s="16"/>
      <c r="E193" s="19"/>
      <c r="F193" s="17"/>
      <c r="G193" s="17"/>
      <c r="H193" s="19"/>
      <c r="I193" s="17"/>
      <c r="J193" s="17"/>
      <c r="K193" s="19"/>
      <c r="L193" s="17"/>
      <c r="M193" s="17"/>
      <c r="N193" s="19"/>
      <c r="O193" s="17"/>
      <c r="P193" s="17"/>
      <c r="Q193" s="19"/>
      <c r="R193" s="17"/>
      <c r="S193" s="17"/>
      <c r="T193" s="19"/>
      <c r="U193" s="17"/>
      <c r="V193" s="17"/>
      <c r="W193" s="19"/>
      <c r="X193" s="17"/>
      <c r="Y193" s="17"/>
      <c r="Z193" s="19"/>
      <c r="AA193" s="17"/>
      <c r="AB193" s="17"/>
      <c r="AC193" s="19"/>
      <c r="AD193" s="17"/>
      <c r="AE193" s="17"/>
      <c r="AF193" s="19"/>
      <c r="AG193" s="17"/>
      <c r="AH193" s="17"/>
      <c r="AI193" s="19"/>
      <c r="AJ193" s="17"/>
      <c r="AK193" s="17"/>
      <c r="AL193" s="17"/>
      <c r="AM193" s="17"/>
      <c r="AN193" s="17"/>
      <c r="AO193" s="19"/>
      <c r="AP193" s="17"/>
      <c r="AQ193" s="17"/>
      <c r="AR193" s="19"/>
      <c r="AS193" s="17"/>
      <c r="AT193" s="17"/>
      <c r="AU193" s="19"/>
      <c r="AV193" s="17"/>
      <c r="AW193" s="17"/>
      <c r="AX193" s="19"/>
      <c r="AY193" s="17"/>
      <c r="AZ193" s="17"/>
      <c r="BA193" s="19"/>
      <c r="BB193" s="17"/>
      <c r="BC193" s="17"/>
      <c r="BD193" s="19"/>
      <c r="BE193" s="17"/>
      <c r="BF193" s="17"/>
      <c r="BG193" s="19">
        <f t="shared" si="31"/>
        <v>3</v>
      </c>
      <c r="BH193" s="17"/>
      <c r="BI193" s="17"/>
      <c r="BJ193" s="19">
        <f t="shared" si="23"/>
        <v>12</v>
      </c>
      <c r="BK193" s="24" t="s">
        <v>1042</v>
      </c>
      <c r="BL193" s="319"/>
      <c r="BM193" s="19">
        <f t="shared" si="34"/>
        <v>20</v>
      </c>
      <c r="BN193" s="22"/>
      <c r="BO193" s="26" t="s">
        <v>631</v>
      </c>
      <c r="BP193" s="19">
        <f t="shared" si="35"/>
        <v>30</v>
      </c>
      <c r="BQ193" s="274" t="s">
        <v>784</v>
      </c>
      <c r="BR193" s="307" t="s">
        <v>929</v>
      </c>
      <c r="BS193" s="19">
        <f t="shared" si="24"/>
        <v>38</v>
      </c>
      <c r="BT193" s="147" t="s">
        <v>771</v>
      </c>
      <c r="BU193" s="57"/>
      <c r="BV193" s="19">
        <f t="shared" si="25"/>
        <v>46</v>
      </c>
      <c r="BW193" s="359"/>
      <c r="BX193" s="359"/>
      <c r="BY193" s="19">
        <f t="shared" si="26"/>
        <v>55</v>
      </c>
      <c r="BZ193" s="359"/>
      <c r="CA193" s="359"/>
      <c r="CB193" s="19">
        <f t="shared" si="27"/>
        <v>64</v>
      </c>
      <c r="CC193" s="359"/>
      <c r="CD193" s="359"/>
      <c r="CE193" s="19">
        <f t="shared" si="28"/>
        <v>72</v>
      </c>
      <c r="CF193" s="359"/>
      <c r="CG193" s="359"/>
    </row>
    <row r="194" spans="2:85" ht="91.5" customHeight="1">
      <c r="B194" s="38">
        <f t="shared" si="19"/>
        <v>51</v>
      </c>
      <c r="C194" s="16">
        <f t="shared" si="20"/>
        <v>44214</v>
      </c>
      <c r="D194" s="16"/>
      <c r="E194" s="19"/>
      <c r="F194" s="17"/>
      <c r="G194" s="17"/>
      <c r="H194" s="19"/>
      <c r="I194" s="17"/>
      <c r="J194" s="17"/>
      <c r="K194" s="19"/>
      <c r="L194" s="17"/>
      <c r="M194" s="17"/>
      <c r="N194" s="19"/>
      <c r="O194" s="17"/>
      <c r="P194" s="17"/>
      <c r="Q194" s="19"/>
      <c r="R194" s="17"/>
      <c r="S194" s="17"/>
      <c r="T194" s="19"/>
      <c r="U194" s="17"/>
      <c r="V194" s="17"/>
      <c r="W194" s="19"/>
      <c r="X194" s="17"/>
      <c r="Y194" s="17"/>
      <c r="Z194" s="19"/>
      <c r="AA194" s="17"/>
      <c r="AB194" s="17"/>
      <c r="AC194" s="19"/>
      <c r="AD194" s="17"/>
      <c r="AE194" s="17"/>
      <c r="AF194" s="19"/>
      <c r="AG194" s="17"/>
      <c r="AH194" s="17"/>
      <c r="AI194" s="19"/>
      <c r="AJ194" s="17"/>
      <c r="AK194" s="17"/>
      <c r="AL194" s="17"/>
      <c r="AM194" s="17"/>
      <c r="AN194" s="17"/>
      <c r="AO194" s="19"/>
      <c r="AP194" s="17"/>
      <c r="AQ194" s="17"/>
      <c r="AR194" s="19"/>
      <c r="AS194" s="17"/>
      <c r="AT194" s="17"/>
      <c r="AU194" s="19"/>
      <c r="AV194" s="17"/>
      <c r="AW194" s="17"/>
      <c r="AX194" s="19"/>
      <c r="AY194" s="17"/>
      <c r="AZ194" s="17"/>
      <c r="BA194" s="19"/>
      <c r="BB194" s="17"/>
      <c r="BC194" s="17"/>
      <c r="BD194" s="19"/>
      <c r="BE194" s="17"/>
      <c r="BF194" s="17"/>
      <c r="BG194" s="19">
        <f t="shared" si="31"/>
        <v>2</v>
      </c>
      <c r="BH194" s="17"/>
      <c r="BI194" s="17"/>
      <c r="BJ194" s="19">
        <f t="shared" si="23"/>
        <v>11</v>
      </c>
      <c r="BK194" s="147" t="s">
        <v>771</v>
      </c>
      <c r="BL194" s="57"/>
      <c r="BM194" s="19">
        <f t="shared" si="34"/>
        <v>19</v>
      </c>
      <c r="BN194" s="256"/>
      <c r="BO194" s="26" t="s">
        <v>1016</v>
      </c>
      <c r="BP194" s="19">
        <f t="shared" si="35"/>
        <v>29</v>
      </c>
      <c r="BQ194" s="450" t="s">
        <v>1050</v>
      </c>
      <c r="BR194" s="26"/>
      <c r="BS194" s="19">
        <f t="shared" si="24"/>
        <v>37</v>
      </c>
      <c r="BT194" s="23" t="s">
        <v>957</v>
      </c>
      <c r="BU194" s="57"/>
      <c r="BV194" s="19">
        <f t="shared" si="25"/>
        <v>45</v>
      </c>
      <c r="BW194" s="359"/>
      <c r="BX194" s="359"/>
      <c r="BY194" s="19">
        <f t="shared" si="26"/>
        <v>54</v>
      </c>
      <c r="BZ194" s="359"/>
      <c r="CA194" s="359"/>
      <c r="CB194" s="19">
        <f t="shared" si="27"/>
        <v>63</v>
      </c>
      <c r="CC194" s="359"/>
      <c r="CD194" s="359"/>
      <c r="CE194" s="19">
        <f t="shared" si="28"/>
        <v>71</v>
      </c>
      <c r="CF194" s="359"/>
      <c r="CG194" s="359"/>
    </row>
    <row r="195" spans="2:85" ht="136.5" customHeight="1">
      <c r="B195" s="38">
        <f t="shared" si="19"/>
        <v>52</v>
      </c>
      <c r="C195" s="16">
        <f t="shared" si="20"/>
        <v>44221</v>
      </c>
      <c r="D195" s="16"/>
      <c r="E195" s="19"/>
      <c r="F195" s="17"/>
      <c r="G195" s="17"/>
      <c r="H195" s="19"/>
      <c r="I195" s="17"/>
      <c r="J195" s="17"/>
      <c r="K195" s="19"/>
      <c r="L195" s="17"/>
      <c r="M195" s="17"/>
      <c r="N195" s="19"/>
      <c r="O195" s="17"/>
      <c r="P195" s="17"/>
      <c r="Q195" s="19"/>
      <c r="R195" s="17"/>
      <c r="S195" s="17"/>
      <c r="T195" s="19"/>
      <c r="U195" s="17"/>
      <c r="V195" s="17"/>
      <c r="W195" s="19"/>
      <c r="X195" s="17"/>
      <c r="Y195" s="17"/>
      <c r="Z195" s="19"/>
      <c r="AA195" s="17"/>
      <c r="AB195" s="17"/>
      <c r="AC195" s="19"/>
      <c r="AD195" s="17"/>
      <c r="AE195" s="17"/>
      <c r="AF195" s="19"/>
      <c r="AG195" s="17"/>
      <c r="AH195" s="17"/>
      <c r="AI195" s="19"/>
      <c r="AJ195" s="17"/>
      <c r="AK195" s="17"/>
      <c r="AL195" s="17"/>
      <c r="AM195" s="17"/>
      <c r="AN195" s="17"/>
      <c r="AO195" s="19"/>
      <c r="AP195" s="17"/>
      <c r="AQ195" s="17"/>
      <c r="AR195" s="19"/>
      <c r="AS195" s="17"/>
      <c r="AT195" s="17"/>
      <c r="AU195" s="19"/>
      <c r="AV195" s="17"/>
      <c r="AW195" s="17"/>
      <c r="AX195" s="19"/>
      <c r="AY195" s="17"/>
      <c r="AZ195" s="17"/>
      <c r="BA195" s="19"/>
      <c r="BB195" s="17"/>
      <c r="BC195" s="17"/>
      <c r="BD195" s="19"/>
      <c r="BE195" s="17"/>
      <c r="BF195" s="17"/>
      <c r="BG195" s="19">
        <f t="shared" ref="BG195" si="36">BG196+1</f>
        <v>1</v>
      </c>
      <c r="BH195" s="17"/>
      <c r="BI195" s="17"/>
      <c r="BJ195" s="19">
        <f t="shared" si="23"/>
        <v>10</v>
      </c>
      <c r="BK195" s="224" t="s">
        <v>1025</v>
      </c>
      <c r="BL195" s="318"/>
      <c r="BM195" s="19">
        <f t="shared" si="34"/>
        <v>18</v>
      </c>
      <c r="BN195" s="136" t="s">
        <v>877</v>
      </c>
      <c r="BO195" s="307" t="s">
        <v>915</v>
      </c>
      <c r="BP195" s="19">
        <f t="shared" si="35"/>
        <v>28</v>
      </c>
      <c r="BQ195" s="264" t="s">
        <v>891</v>
      </c>
      <c r="BR195" s="43" t="s">
        <v>989</v>
      </c>
      <c r="BS195" s="19">
        <f t="shared" si="24"/>
        <v>36</v>
      </c>
      <c r="BT195" s="147" t="s">
        <v>956</v>
      </c>
      <c r="BU195" s="43" t="s">
        <v>984</v>
      </c>
      <c r="BV195" s="19">
        <f t="shared" si="25"/>
        <v>44</v>
      </c>
      <c r="BW195" s="24" t="s">
        <v>768</v>
      </c>
      <c r="BX195" s="359"/>
      <c r="BY195" s="19">
        <f t="shared" si="26"/>
        <v>53</v>
      </c>
      <c r="BZ195" s="462"/>
      <c r="CA195" s="359"/>
      <c r="CB195" s="19">
        <f t="shared" si="27"/>
        <v>62</v>
      </c>
      <c r="CC195" s="329"/>
      <c r="CD195" s="359"/>
      <c r="CE195" s="19">
        <f t="shared" si="28"/>
        <v>70</v>
      </c>
      <c r="CF195" s="329"/>
      <c r="CG195" s="359"/>
    </row>
    <row r="196" spans="2:85" ht="117" customHeight="1">
      <c r="B196" s="38">
        <v>1</v>
      </c>
      <c r="C196" s="45">
        <f t="shared" si="20"/>
        <v>44228</v>
      </c>
      <c r="D196" s="16"/>
      <c r="E196" s="19"/>
      <c r="F196" s="17"/>
      <c r="G196" s="17"/>
      <c r="H196" s="19"/>
      <c r="I196" s="17"/>
      <c r="J196" s="17"/>
      <c r="K196" s="19"/>
      <c r="L196" s="17"/>
      <c r="M196" s="17"/>
      <c r="N196" s="19"/>
      <c r="O196" s="17"/>
      <c r="P196" s="17"/>
      <c r="Q196" s="19"/>
      <c r="R196" s="17"/>
      <c r="S196" s="17"/>
      <c r="T196" s="19"/>
      <c r="U196" s="17"/>
      <c r="V196" s="17"/>
      <c r="W196" s="19"/>
      <c r="X196" s="17"/>
      <c r="Y196" s="17"/>
      <c r="Z196" s="19"/>
      <c r="AA196" s="17"/>
      <c r="AB196" s="17"/>
      <c r="AC196" s="19"/>
      <c r="AD196" s="17"/>
      <c r="AE196" s="17"/>
      <c r="AF196" s="19"/>
      <c r="AG196" s="17"/>
      <c r="AH196" s="17"/>
      <c r="AI196" s="19"/>
      <c r="AJ196" s="17"/>
      <c r="AK196" s="17"/>
      <c r="AL196" s="17"/>
      <c r="AM196" s="17"/>
      <c r="AN196" s="17"/>
      <c r="AO196" s="19"/>
      <c r="AP196" s="17"/>
      <c r="AQ196" s="17"/>
      <c r="AR196" s="19"/>
      <c r="AS196" s="17"/>
      <c r="AT196" s="17"/>
      <c r="AU196" s="19"/>
      <c r="AV196" s="17"/>
      <c r="AW196" s="17"/>
      <c r="AX196" s="19"/>
      <c r="AY196" s="17"/>
      <c r="AZ196" s="17"/>
      <c r="BA196" s="19"/>
      <c r="BB196" s="17"/>
      <c r="BC196" s="17"/>
      <c r="BD196" s="19"/>
      <c r="BE196" s="17"/>
      <c r="BF196" s="17"/>
      <c r="BG196" s="19">
        <v>0</v>
      </c>
      <c r="BH196" s="17" t="s">
        <v>311</v>
      </c>
      <c r="BI196" s="17"/>
      <c r="BJ196" s="19">
        <f t="shared" si="23"/>
        <v>9</v>
      </c>
      <c r="BK196" s="250"/>
      <c r="BL196" s="17" t="s">
        <v>408</v>
      </c>
      <c r="BM196" s="19">
        <f t="shared" si="34"/>
        <v>17</v>
      </c>
      <c r="BN196" s="24" t="s">
        <v>916</v>
      </c>
      <c r="BO196" s="309" t="s">
        <v>1019</v>
      </c>
      <c r="BP196" s="19">
        <f t="shared" si="35"/>
        <v>27</v>
      </c>
      <c r="BQ196" s="264" t="s">
        <v>874</v>
      </c>
      <c r="BR196" s="43" t="s">
        <v>990</v>
      </c>
      <c r="BS196" s="19">
        <f t="shared" si="24"/>
        <v>35</v>
      </c>
      <c r="BT196" s="23"/>
      <c r="BU196" s="43" t="s">
        <v>985</v>
      </c>
      <c r="BV196" s="19">
        <f t="shared" si="25"/>
        <v>43</v>
      </c>
      <c r="BW196" s="24"/>
      <c r="BX196" s="31"/>
      <c r="BY196" s="19">
        <f t="shared" si="26"/>
        <v>52</v>
      </c>
      <c r="BZ196" s="462"/>
      <c r="CA196" s="31"/>
      <c r="CB196" s="19">
        <f t="shared" si="27"/>
        <v>61</v>
      </c>
      <c r="CC196" s="329"/>
      <c r="CD196" s="303"/>
      <c r="CE196" s="19">
        <f t="shared" si="28"/>
        <v>69</v>
      </c>
      <c r="CF196" s="329"/>
      <c r="CG196" s="303"/>
    </row>
    <row r="197" spans="2:85" ht="117" customHeight="1">
      <c r="B197" s="38">
        <f t="shared" si="19"/>
        <v>2</v>
      </c>
      <c r="C197" s="45">
        <f t="shared" si="20"/>
        <v>44235</v>
      </c>
      <c r="D197" s="16"/>
      <c r="E197" s="19"/>
      <c r="F197" s="17"/>
      <c r="G197" s="17"/>
      <c r="H197" s="19"/>
      <c r="I197" s="17"/>
      <c r="J197" s="17"/>
      <c r="K197" s="19"/>
      <c r="L197" s="17"/>
      <c r="M197" s="17"/>
      <c r="N197" s="19"/>
      <c r="O197" s="17"/>
      <c r="P197" s="17"/>
      <c r="Q197" s="19"/>
      <c r="R197" s="17"/>
      <c r="S197" s="17"/>
      <c r="T197" s="19"/>
      <c r="U197" s="17"/>
      <c r="V197" s="17"/>
      <c r="W197" s="19"/>
      <c r="X197" s="17"/>
      <c r="Y197" s="17"/>
      <c r="Z197" s="19"/>
      <c r="AA197" s="17"/>
      <c r="AB197" s="17"/>
      <c r="AC197" s="19"/>
      <c r="AD197" s="17"/>
      <c r="AE197" s="17"/>
      <c r="AF197" s="19"/>
      <c r="AG197" s="17"/>
      <c r="AH197" s="17"/>
      <c r="AI197" s="19"/>
      <c r="AJ197" s="17"/>
      <c r="AK197" s="17"/>
      <c r="AL197" s="17"/>
      <c r="AM197" s="17"/>
      <c r="AN197" s="17"/>
      <c r="AO197" s="19"/>
      <c r="AP197" s="17"/>
      <c r="AQ197" s="17"/>
      <c r="AR197" s="19"/>
      <c r="AS197" s="17"/>
      <c r="AT197" s="17"/>
      <c r="AU197" s="19"/>
      <c r="AV197" s="17"/>
      <c r="AW197" s="17"/>
      <c r="AX197" s="19"/>
      <c r="AY197" s="17"/>
      <c r="AZ197" s="17"/>
      <c r="BA197" s="19"/>
      <c r="BB197" s="17"/>
      <c r="BC197" s="17"/>
      <c r="BD197" s="19"/>
      <c r="BE197" s="17"/>
      <c r="BF197" s="17"/>
      <c r="BG197" s="19"/>
      <c r="BH197" s="17"/>
      <c r="BI197" s="17"/>
      <c r="BJ197" s="19">
        <f t="shared" si="23"/>
        <v>8</v>
      </c>
      <c r="BK197" s="250"/>
      <c r="BL197" s="17"/>
      <c r="BM197" s="19">
        <f t="shared" si="34"/>
        <v>16</v>
      </c>
      <c r="BN197" s="136" t="s">
        <v>917</v>
      </c>
      <c r="BO197" s="52" t="s">
        <v>1020</v>
      </c>
      <c r="BP197" s="19">
        <f t="shared" si="35"/>
        <v>26</v>
      </c>
      <c r="BQ197" s="50"/>
      <c r="BR197" s="57"/>
      <c r="BS197" s="19">
        <f t="shared" si="24"/>
        <v>34</v>
      </c>
      <c r="BT197" s="23" t="s">
        <v>785</v>
      </c>
      <c r="BU197" s="205"/>
      <c r="BV197" s="19">
        <f t="shared" si="25"/>
        <v>42</v>
      </c>
      <c r="BW197" s="24" t="s">
        <v>769</v>
      </c>
      <c r="BX197" s="57"/>
      <c r="BY197" s="19">
        <f t="shared" si="26"/>
        <v>51</v>
      </c>
      <c r="BZ197" s="462"/>
      <c r="CA197" s="57"/>
      <c r="CB197" s="19">
        <f t="shared" si="27"/>
        <v>60</v>
      </c>
      <c r="CC197" s="329"/>
      <c r="CD197" s="314"/>
      <c r="CE197" s="19">
        <f t="shared" si="28"/>
        <v>68</v>
      </c>
      <c r="CF197" s="329"/>
      <c r="CG197" s="314"/>
    </row>
    <row r="198" spans="2:85" ht="117" customHeight="1">
      <c r="B198" s="38">
        <f t="shared" si="19"/>
        <v>3</v>
      </c>
      <c r="C198" s="45">
        <f t="shared" si="20"/>
        <v>44242</v>
      </c>
      <c r="D198" s="16"/>
      <c r="E198" s="19"/>
      <c r="F198" s="17"/>
      <c r="G198" s="17"/>
      <c r="H198" s="19"/>
      <c r="I198" s="17"/>
      <c r="J198" s="17"/>
      <c r="K198" s="19"/>
      <c r="L198" s="17"/>
      <c r="M198" s="17"/>
      <c r="N198" s="19"/>
      <c r="O198" s="17"/>
      <c r="P198" s="17"/>
      <c r="Q198" s="19"/>
      <c r="R198" s="17"/>
      <c r="S198" s="17"/>
      <c r="T198" s="19"/>
      <c r="U198" s="17"/>
      <c r="V198" s="17"/>
      <c r="W198" s="19"/>
      <c r="X198" s="17"/>
      <c r="Y198" s="17"/>
      <c r="Z198" s="19"/>
      <c r="AA198" s="17"/>
      <c r="AB198" s="17"/>
      <c r="AC198" s="19"/>
      <c r="AD198" s="17"/>
      <c r="AE198" s="17"/>
      <c r="AF198" s="19"/>
      <c r="AG198" s="17"/>
      <c r="AH198" s="17"/>
      <c r="AI198" s="19"/>
      <c r="AJ198" s="17"/>
      <c r="AK198" s="17"/>
      <c r="AL198" s="17"/>
      <c r="AM198" s="17"/>
      <c r="AN198" s="17"/>
      <c r="AO198" s="19"/>
      <c r="AP198" s="17"/>
      <c r="AQ198" s="17"/>
      <c r="AR198" s="19"/>
      <c r="AS198" s="17"/>
      <c r="AT198" s="17"/>
      <c r="AU198" s="19"/>
      <c r="AV198" s="17"/>
      <c r="AW198" s="17"/>
      <c r="AX198" s="19"/>
      <c r="AY198" s="17"/>
      <c r="AZ198" s="17"/>
      <c r="BA198" s="19"/>
      <c r="BB198" s="17"/>
      <c r="BC198" s="17"/>
      <c r="BD198" s="19"/>
      <c r="BE198" s="17"/>
      <c r="BF198" s="17"/>
      <c r="BG198" s="19"/>
      <c r="BI198" s="17"/>
      <c r="BJ198" s="19">
        <f t="shared" si="23"/>
        <v>7</v>
      </c>
      <c r="BK198" s="17"/>
      <c r="BL198" s="17" t="s">
        <v>162</v>
      </c>
      <c r="BM198" s="19">
        <f t="shared" si="34"/>
        <v>15</v>
      </c>
      <c r="BN198" s="24" t="s">
        <v>1026</v>
      </c>
      <c r="BO198" s="43" t="s">
        <v>1021</v>
      </c>
      <c r="BP198" s="19">
        <f t="shared" si="35"/>
        <v>25</v>
      </c>
      <c r="BQ198" s="264"/>
      <c r="BR198" s="57"/>
      <c r="BS198" s="19">
        <f t="shared" si="24"/>
        <v>33</v>
      </c>
      <c r="BT198" s="147"/>
      <c r="BU198" s="346" t="s">
        <v>1029</v>
      </c>
      <c r="BV198" s="19">
        <f t="shared" si="25"/>
        <v>41</v>
      </c>
      <c r="BW198" s="360"/>
      <c r="BX198" s="57"/>
      <c r="BY198" s="19">
        <f t="shared" si="26"/>
        <v>50</v>
      </c>
      <c r="BZ198" s="462"/>
      <c r="CA198" s="359"/>
      <c r="CB198" s="19">
        <f t="shared" si="27"/>
        <v>59</v>
      </c>
      <c r="CC198" s="250"/>
      <c r="CD198" s="314"/>
      <c r="CE198" s="19">
        <f t="shared" si="28"/>
        <v>67</v>
      </c>
      <c r="CF198" s="250"/>
      <c r="CG198" s="314"/>
    </row>
    <row r="199" spans="2:85" ht="117" customHeight="1">
      <c r="B199" s="38">
        <f t="shared" si="19"/>
        <v>4</v>
      </c>
      <c r="C199" s="45">
        <f t="shared" si="20"/>
        <v>44249</v>
      </c>
      <c r="D199" s="16"/>
      <c r="E199" s="19"/>
      <c r="F199" s="17"/>
      <c r="G199" s="17"/>
      <c r="H199" s="19"/>
      <c r="I199" s="17"/>
      <c r="J199" s="17"/>
      <c r="K199" s="19"/>
      <c r="L199" s="17"/>
      <c r="M199" s="17"/>
      <c r="N199" s="19"/>
      <c r="O199" s="17"/>
      <c r="P199" s="17"/>
      <c r="Q199" s="19"/>
      <c r="R199" s="17"/>
      <c r="S199" s="17"/>
      <c r="T199" s="19"/>
      <c r="U199" s="17"/>
      <c r="V199" s="17"/>
      <c r="W199" s="19"/>
      <c r="X199" s="17"/>
      <c r="Y199" s="17"/>
      <c r="Z199" s="19"/>
      <c r="AA199" s="17"/>
      <c r="AB199" s="17"/>
      <c r="AC199" s="19"/>
      <c r="AD199" s="17"/>
      <c r="AE199" s="17"/>
      <c r="AF199" s="19"/>
      <c r="AG199" s="17"/>
      <c r="AH199" s="17"/>
      <c r="AI199" s="19"/>
      <c r="AJ199" s="17"/>
      <c r="AK199" s="17"/>
      <c r="AL199" s="17"/>
      <c r="AM199" s="17"/>
      <c r="AN199" s="17"/>
      <c r="AO199" s="19"/>
      <c r="AP199" s="17"/>
      <c r="AQ199" s="17"/>
      <c r="AR199" s="19"/>
      <c r="AS199" s="17"/>
      <c r="AT199" s="17"/>
      <c r="AU199" s="19"/>
      <c r="AV199" s="17"/>
      <c r="AW199" s="17"/>
      <c r="AX199" s="19"/>
      <c r="AY199" s="17"/>
      <c r="AZ199" s="17"/>
      <c r="BA199" s="19"/>
      <c r="BB199" s="17"/>
      <c r="BC199" s="17"/>
      <c r="BD199" s="19"/>
      <c r="BE199" s="17"/>
      <c r="BF199" s="17"/>
      <c r="BG199" s="19"/>
      <c r="BH199" s="17"/>
      <c r="BI199" s="17"/>
      <c r="BJ199" s="19">
        <f t="shared" si="23"/>
        <v>6</v>
      </c>
      <c r="BK199" s="17"/>
      <c r="BL199" s="17"/>
      <c r="BM199" s="19">
        <f t="shared" si="34"/>
        <v>14</v>
      </c>
      <c r="BN199" s="136"/>
      <c r="BO199" s="52"/>
      <c r="BP199" s="19">
        <f t="shared" si="35"/>
        <v>24</v>
      </c>
      <c r="BQ199" s="264" t="s">
        <v>881</v>
      </c>
      <c r="BR199" s="307" t="s">
        <v>991</v>
      </c>
      <c r="BS199" s="19">
        <f t="shared" si="24"/>
        <v>32</v>
      </c>
      <c r="BT199" s="147" t="s">
        <v>966</v>
      </c>
      <c r="BU199" s="20"/>
      <c r="BV199" s="19">
        <f t="shared" si="25"/>
        <v>40</v>
      </c>
      <c r="BW199" s="360"/>
      <c r="BX199" s="205"/>
      <c r="BY199" s="19">
        <f t="shared" si="26"/>
        <v>49</v>
      </c>
      <c r="BZ199" s="462"/>
      <c r="CA199" s="31"/>
      <c r="CB199" s="19">
        <f t="shared" si="27"/>
        <v>58</v>
      </c>
      <c r="CC199" s="250"/>
      <c r="CD199" s="345"/>
      <c r="CE199" s="19">
        <f t="shared" si="28"/>
        <v>66</v>
      </c>
      <c r="CF199" s="250"/>
      <c r="CG199" s="345"/>
    </row>
    <row r="200" spans="2:85" ht="117" customHeight="1">
      <c r="B200" s="38">
        <f t="shared" si="19"/>
        <v>5</v>
      </c>
      <c r="C200" s="16">
        <f t="shared" si="20"/>
        <v>44256</v>
      </c>
      <c r="D200" s="16"/>
      <c r="E200" s="19"/>
      <c r="F200" s="17"/>
      <c r="G200" s="17"/>
      <c r="H200" s="19"/>
      <c r="I200" s="17"/>
      <c r="J200" s="17"/>
      <c r="K200" s="19"/>
      <c r="L200" s="17"/>
      <c r="M200" s="17"/>
      <c r="N200" s="19"/>
      <c r="O200" s="17"/>
      <c r="P200" s="17"/>
      <c r="Q200" s="19"/>
      <c r="R200" s="17"/>
      <c r="S200" s="17"/>
      <c r="T200" s="19"/>
      <c r="U200" s="17"/>
      <c r="V200" s="17"/>
      <c r="W200" s="19"/>
      <c r="X200" s="17"/>
      <c r="Y200" s="17"/>
      <c r="Z200" s="19"/>
      <c r="AA200" s="17"/>
      <c r="AB200" s="17"/>
      <c r="AC200" s="19"/>
      <c r="AD200" s="17"/>
      <c r="AE200" s="17"/>
      <c r="AF200" s="19"/>
      <c r="AG200" s="17"/>
      <c r="AH200" s="17"/>
      <c r="AI200" s="19"/>
      <c r="AJ200" s="17"/>
      <c r="AK200" s="17"/>
      <c r="AL200" s="17"/>
      <c r="AM200" s="17"/>
      <c r="AN200" s="17"/>
      <c r="AO200" s="19"/>
      <c r="AP200" s="17"/>
      <c r="AQ200" s="17"/>
      <c r="AR200" s="19"/>
      <c r="AS200" s="17"/>
      <c r="AT200" s="17"/>
      <c r="AU200" s="19"/>
      <c r="AV200" s="17"/>
      <c r="AW200" s="17"/>
      <c r="AX200" s="19"/>
      <c r="AY200" s="17"/>
      <c r="AZ200" s="17"/>
      <c r="BA200" s="19"/>
      <c r="BB200" s="17"/>
      <c r="BC200" s="17"/>
      <c r="BD200" s="19"/>
      <c r="BE200" s="17"/>
      <c r="BF200" s="17"/>
      <c r="BG200" s="19"/>
      <c r="BH200" s="17"/>
      <c r="BI200" s="17"/>
      <c r="BJ200" s="19">
        <f t="shared" si="23"/>
        <v>5</v>
      </c>
      <c r="BK200" s="17"/>
      <c r="BL200" s="17"/>
      <c r="BM200" s="19">
        <f t="shared" si="34"/>
        <v>13</v>
      </c>
      <c r="BN200" s="24" t="s">
        <v>1027</v>
      </c>
      <c r="BO200" s="43" t="s">
        <v>1022</v>
      </c>
      <c r="BP200" s="19">
        <f t="shared" si="35"/>
        <v>23</v>
      </c>
      <c r="BQ200" s="264" t="s">
        <v>882</v>
      </c>
      <c r="BR200" s="142"/>
      <c r="BS200" s="19">
        <f t="shared" si="24"/>
        <v>31</v>
      </c>
      <c r="BT200" s="147" t="s">
        <v>822</v>
      </c>
      <c r="BU200" s="20" t="s">
        <v>986</v>
      </c>
      <c r="BV200" s="19">
        <f t="shared" si="25"/>
        <v>39</v>
      </c>
      <c r="BW200" s="24" t="s">
        <v>773</v>
      </c>
      <c r="BX200" s="317" t="s">
        <v>982</v>
      </c>
      <c r="BY200" s="19">
        <f t="shared" si="26"/>
        <v>48</v>
      </c>
      <c r="BZ200" s="462"/>
      <c r="CA200" s="359"/>
      <c r="CB200" s="19">
        <f t="shared" si="27"/>
        <v>57</v>
      </c>
      <c r="CC200" s="329"/>
      <c r="CD200" s="346"/>
      <c r="CE200" s="19">
        <f t="shared" si="28"/>
        <v>65</v>
      </c>
      <c r="CF200" s="329"/>
      <c r="CG200" s="346"/>
    </row>
    <row r="201" spans="2:85" ht="127.5" customHeight="1">
      <c r="B201" s="38">
        <f t="shared" si="19"/>
        <v>6</v>
      </c>
      <c r="C201" s="16">
        <f t="shared" si="20"/>
        <v>44263</v>
      </c>
      <c r="D201" s="16"/>
      <c r="E201" s="19"/>
      <c r="F201" s="17"/>
      <c r="G201" s="17"/>
      <c r="H201" s="19"/>
      <c r="I201" s="17"/>
      <c r="J201" s="17"/>
      <c r="K201" s="19"/>
      <c r="L201" s="17"/>
      <c r="M201" s="17"/>
      <c r="N201" s="19"/>
      <c r="O201" s="17"/>
      <c r="P201" s="17"/>
      <c r="Q201" s="19"/>
      <c r="R201" s="17"/>
      <c r="S201" s="17"/>
      <c r="T201" s="19"/>
      <c r="U201" s="17"/>
      <c r="V201" s="17"/>
      <c r="W201" s="19"/>
      <c r="X201" s="17"/>
      <c r="Y201" s="17"/>
      <c r="Z201" s="19"/>
      <c r="AA201" s="17"/>
      <c r="AB201" s="17"/>
      <c r="AC201" s="19"/>
      <c r="AD201" s="17"/>
      <c r="AE201" s="17"/>
      <c r="AF201" s="19"/>
      <c r="AG201" s="17"/>
      <c r="AH201" s="17"/>
      <c r="AI201" s="19"/>
      <c r="AJ201" s="17"/>
      <c r="AK201" s="17"/>
      <c r="AL201" s="17"/>
      <c r="AM201" s="17"/>
      <c r="AN201" s="17"/>
      <c r="AO201" s="19"/>
      <c r="AP201" s="17"/>
      <c r="AQ201" s="17"/>
      <c r="AR201" s="19"/>
      <c r="AS201" s="17"/>
      <c r="AT201" s="17"/>
      <c r="AU201" s="19"/>
      <c r="AV201" s="17"/>
      <c r="AW201" s="17"/>
      <c r="AX201" s="19"/>
      <c r="AY201" s="17"/>
      <c r="AZ201" s="17"/>
      <c r="BA201" s="19"/>
      <c r="BB201" s="17"/>
      <c r="BC201" s="17"/>
      <c r="BD201" s="19"/>
      <c r="BE201" s="17"/>
      <c r="BF201" s="17"/>
      <c r="BG201" s="19"/>
      <c r="BH201" s="17"/>
      <c r="BI201" s="17"/>
      <c r="BJ201" s="19">
        <f t="shared" si="23"/>
        <v>4</v>
      </c>
      <c r="BK201" s="17"/>
      <c r="BL201" s="17"/>
      <c r="BM201" s="19">
        <f t="shared" si="34"/>
        <v>12</v>
      </c>
      <c r="BN201" s="24" t="s">
        <v>920</v>
      </c>
      <c r="BO201" s="43" t="s">
        <v>921</v>
      </c>
      <c r="BP201" s="19">
        <f t="shared" si="35"/>
        <v>22</v>
      </c>
      <c r="BQ201" s="264" t="s">
        <v>872</v>
      </c>
      <c r="BR201" s="20" t="s">
        <v>1015</v>
      </c>
      <c r="BS201" s="19">
        <f t="shared" si="24"/>
        <v>30</v>
      </c>
      <c r="BT201" s="22" t="s">
        <v>969</v>
      </c>
      <c r="BU201" s="317" t="s">
        <v>959</v>
      </c>
      <c r="BV201" s="19">
        <f t="shared" si="25"/>
        <v>38</v>
      </c>
      <c r="BW201" s="24" t="s">
        <v>766</v>
      </c>
      <c r="BX201" s="43" t="s">
        <v>987</v>
      </c>
      <c r="BY201" s="19">
        <f t="shared" si="26"/>
        <v>47</v>
      </c>
      <c r="BZ201" s="462"/>
      <c r="CA201" s="31"/>
      <c r="CB201" s="19">
        <f t="shared" si="27"/>
        <v>56</v>
      </c>
      <c r="CC201" s="329"/>
      <c r="CD201" s="357"/>
      <c r="CE201" s="19">
        <f t="shared" si="28"/>
        <v>64</v>
      </c>
      <c r="CF201" s="329"/>
      <c r="CG201" s="357"/>
    </row>
    <row r="202" spans="2:85" ht="117" customHeight="1">
      <c r="B202" s="38">
        <f t="shared" si="19"/>
        <v>7</v>
      </c>
      <c r="C202" s="16">
        <f t="shared" si="20"/>
        <v>44270</v>
      </c>
      <c r="D202" s="16"/>
      <c r="E202" s="19"/>
      <c r="F202" s="17"/>
      <c r="G202" s="17"/>
      <c r="H202" s="19"/>
      <c r="I202" s="17"/>
      <c r="J202" s="17"/>
      <c r="K202" s="19"/>
      <c r="L202" s="17"/>
      <c r="M202" s="17"/>
      <c r="N202" s="19"/>
      <c r="O202" s="17"/>
      <c r="P202" s="17"/>
      <c r="Q202" s="19"/>
      <c r="R202" s="17"/>
      <c r="S202" s="17"/>
      <c r="T202" s="19"/>
      <c r="U202" s="17"/>
      <c r="V202" s="17"/>
      <c r="W202" s="19"/>
      <c r="X202" s="17"/>
      <c r="Y202" s="17"/>
      <c r="Z202" s="19"/>
      <c r="AA202" s="17"/>
      <c r="AB202" s="17"/>
      <c r="AC202" s="19"/>
      <c r="AD202" s="17"/>
      <c r="AE202" s="17"/>
      <c r="AF202" s="19"/>
      <c r="AG202" s="17"/>
      <c r="AH202" s="17"/>
      <c r="AI202" s="19"/>
      <c r="AJ202" s="17"/>
      <c r="AK202" s="17"/>
      <c r="AL202" s="17"/>
      <c r="AM202" s="17"/>
      <c r="AN202" s="17"/>
      <c r="AO202" s="19"/>
      <c r="AP202" s="17"/>
      <c r="AQ202" s="17"/>
      <c r="AR202" s="19"/>
      <c r="AS202" s="17"/>
      <c r="AT202" s="17"/>
      <c r="AU202" s="19"/>
      <c r="AV202" s="17"/>
      <c r="AW202" s="17"/>
      <c r="AX202" s="19"/>
      <c r="AY202" s="17"/>
      <c r="AZ202" s="17"/>
      <c r="BA202" s="19"/>
      <c r="BB202" s="17"/>
      <c r="BC202" s="17"/>
      <c r="BD202" s="19"/>
      <c r="BE202" s="17"/>
      <c r="BF202" s="17"/>
      <c r="BG202" s="19"/>
      <c r="BH202" s="17"/>
      <c r="BI202" s="17"/>
      <c r="BJ202" s="19">
        <f t="shared" si="23"/>
        <v>3</v>
      </c>
      <c r="BK202" s="17"/>
      <c r="BL202" s="17"/>
      <c r="BM202" s="19">
        <f t="shared" si="34"/>
        <v>11</v>
      </c>
      <c r="BN202" s="24" t="s">
        <v>1028</v>
      </c>
      <c r="BO202" s="34" t="s">
        <v>1023</v>
      </c>
      <c r="BP202" s="19">
        <f t="shared" si="35"/>
        <v>21</v>
      </c>
      <c r="BQ202" s="256"/>
      <c r="BR202" s="26" t="s">
        <v>1034</v>
      </c>
      <c r="BS202" s="19">
        <f t="shared" si="24"/>
        <v>29</v>
      </c>
      <c r="BT202" s="22" t="s">
        <v>967</v>
      </c>
      <c r="BU202" s="317"/>
      <c r="BV202" s="19">
        <f t="shared" si="25"/>
        <v>37</v>
      </c>
      <c r="BW202" s="24"/>
      <c r="BX202" s="43" t="s">
        <v>1046</v>
      </c>
      <c r="BY202" s="19">
        <f t="shared" si="26"/>
        <v>46</v>
      </c>
      <c r="BZ202" s="462"/>
      <c r="CA202" s="57"/>
      <c r="CB202" s="19">
        <f t="shared" si="27"/>
        <v>55</v>
      </c>
      <c r="CC202" s="329"/>
      <c r="CD202" s="357"/>
      <c r="CE202" s="19">
        <f t="shared" si="28"/>
        <v>63</v>
      </c>
      <c r="CF202" s="329"/>
      <c r="CG202" s="357"/>
    </row>
    <row r="203" spans="2:85" ht="117" customHeight="1">
      <c r="B203" s="38">
        <f t="shared" ref="B203:B204" si="37">B202+1</f>
        <v>8</v>
      </c>
      <c r="C203" s="16">
        <f t="shared" ref="C203:C204" si="38">C202+7</f>
        <v>44277</v>
      </c>
      <c r="D203" s="16"/>
      <c r="E203" s="19"/>
      <c r="F203" s="17"/>
      <c r="G203" s="17"/>
      <c r="H203" s="19"/>
      <c r="I203" s="17"/>
      <c r="J203" s="17"/>
      <c r="K203" s="19"/>
      <c r="L203" s="17"/>
      <c r="M203" s="17"/>
      <c r="N203" s="19"/>
      <c r="O203" s="17"/>
      <c r="P203" s="17"/>
      <c r="Q203" s="19"/>
      <c r="R203" s="17"/>
      <c r="S203" s="17"/>
      <c r="T203" s="19"/>
      <c r="U203" s="17"/>
      <c r="V203" s="17"/>
      <c r="W203" s="19"/>
      <c r="X203" s="17"/>
      <c r="Y203" s="17"/>
      <c r="Z203" s="19"/>
      <c r="AA203" s="17"/>
      <c r="AB203" s="17"/>
      <c r="AC203" s="19"/>
      <c r="AD203" s="17"/>
      <c r="AE203" s="17"/>
      <c r="AF203" s="19"/>
      <c r="AG203" s="17"/>
      <c r="AH203" s="17"/>
      <c r="AI203" s="19"/>
      <c r="AJ203" s="17"/>
      <c r="AK203" s="17"/>
      <c r="AL203" s="17"/>
      <c r="AM203" s="17"/>
      <c r="AN203" s="17"/>
      <c r="AO203" s="19"/>
      <c r="AP203" s="17"/>
      <c r="AQ203" s="17"/>
      <c r="AR203" s="19"/>
      <c r="AS203" s="17"/>
      <c r="AT203" s="17"/>
      <c r="AU203" s="19"/>
      <c r="AV203" s="17"/>
      <c r="AW203" s="17"/>
      <c r="AX203" s="19"/>
      <c r="AY203" s="17"/>
      <c r="AZ203" s="17"/>
      <c r="BA203" s="19"/>
      <c r="BB203" s="17"/>
      <c r="BC203" s="17"/>
      <c r="BD203" s="19"/>
      <c r="BE203" s="17"/>
      <c r="BF203" s="17"/>
      <c r="BG203" s="19"/>
      <c r="BH203" s="17"/>
      <c r="BI203" s="17"/>
      <c r="BJ203" s="19">
        <f t="shared" si="23"/>
        <v>2</v>
      </c>
      <c r="BK203" s="17"/>
      <c r="BL203" s="17"/>
      <c r="BM203" s="19">
        <f t="shared" si="34"/>
        <v>10</v>
      </c>
      <c r="BN203" s="224" t="s">
        <v>1024</v>
      </c>
      <c r="BO203" s="318" t="s">
        <v>546</v>
      </c>
      <c r="BP203" s="19">
        <f t="shared" si="35"/>
        <v>20</v>
      </c>
      <c r="BQ203" s="450" t="s">
        <v>914</v>
      </c>
      <c r="BR203" s="203" t="s">
        <v>884</v>
      </c>
      <c r="BS203" s="19">
        <f t="shared" si="24"/>
        <v>28</v>
      </c>
      <c r="BT203" s="274" t="s">
        <v>784</v>
      </c>
      <c r="BU203" s="43" t="s">
        <v>960</v>
      </c>
      <c r="BV203" s="19">
        <f t="shared" si="25"/>
        <v>36</v>
      </c>
      <c r="BW203" s="147" t="s">
        <v>643</v>
      </c>
      <c r="BX203" s="43" t="s">
        <v>1045</v>
      </c>
      <c r="BY203" s="19">
        <f t="shared" si="26"/>
        <v>45</v>
      </c>
      <c r="BZ203" s="24" t="s">
        <v>768</v>
      </c>
      <c r="CA203" s="359"/>
      <c r="CB203" s="19">
        <f t="shared" si="27"/>
        <v>54</v>
      </c>
      <c r="CC203" s="329"/>
      <c r="CD203" s="357"/>
      <c r="CE203" s="19">
        <f t="shared" si="28"/>
        <v>62</v>
      </c>
      <c r="CF203" s="329"/>
      <c r="CG203" s="357"/>
    </row>
    <row r="204" spans="2:85" ht="117" customHeight="1">
      <c r="B204" s="38">
        <f t="shared" si="37"/>
        <v>9</v>
      </c>
      <c r="C204" s="16">
        <f t="shared" si="38"/>
        <v>44284</v>
      </c>
      <c r="D204" s="16"/>
      <c r="E204" s="19"/>
      <c r="F204" s="17"/>
      <c r="G204" s="17"/>
      <c r="H204" s="19"/>
      <c r="I204" s="17"/>
      <c r="J204" s="17"/>
      <c r="K204" s="19"/>
      <c r="L204" s="17"/>
      <c r="M204" s="17"/>
      <c r="N204" s="19"/>
      <c r="O204" s="17"/>
      <c r="P204" s="17"/>
      <c r="Q204" s="19"/>
      <c r="R204" s="17"/>
      <c r="S204" s="17"/>
      <c r="T204" s="19"/>
      <c r="U204" s="17"/>
      <c r="V204" s="17"/>
      <c r="W204" s="19"/>
      <c r="X204" s="17"/>
      <c r="Y204" s="17"/>
      <c r="Z204" s="19"/>
      <c r="AA204" s="17"/>
      <c r="AB204" s="17"/>
      <c r="AC204" s="19"/>
      <c r="AD204" s="17"/>
      <c r="AE204" s="17"/>
      <c r="AF204" s="19"/>
      <c r="AG204" s="17"/>
      <c r="AH204" s="17"/>
      <c r="AI204" s="19"/>
      <c r="AJ204" s="17"/>
      <c r="AK204" s="17"/>
      <c r="AL204" s="17"/>
      <c r="AM204" s="17"/>
      <c r="AN204" s="17"/>
      <c r="AO204" s="19"/>
      <c r="AP204" s="17"/>
      <c r="AQ204" s="17"/>
      <c r="AR204" s="19"/>
      <c r="AS204" s="17"/>
      <c r="AT204" s="17"/>
      <c r="AU204" s="19"/>
      <c r="AV204" s="17"/>
      <c r="AW204" s="17"/>
      <c r="AX204" s="19"/>
      <c r="AY204" s="17"/>
      <c r="AZ204" s="17"/>
      <c r="BA204" s="19"/>
      <c r="BB204" s="17"/>
      <c r="BC204" s="17"/>
      <c r="BD204" s="19"/>
      <c r="BE204" s="17"/>
      <c r="BF204" s="17"/>
      <c r="BG204" s="19"/>
      <c r="BH204" s="17"/>
      <c r="BI204" s="17"/>
      <c r="BJ204" s="19">
        <f>BJ205+1</f>
        <v>1</v>
      </c>
      <c r="BK204" s="17"/>
      <c r="BL204" s="17"/>
      <c r="BM204" s="19">
        <f t="shared" si="34"/>
        <v>9</v>
      </c>
      <c r="BN204" s="250"/>
      <c r="BO204" s="17" t="s">
        <v>408</v>
      </c>
      <c r="BP204" s="19">
        <f t="shared" si="35"/>
        <v>19</v>
      </c>
      <c r="BQ204" s="22"/>
      <c r="BR204" s="26"/>
      <c r="BS204" s="19">
        <f t="shared" si="24"/>
        <v>27</v>
      </c>
      <c r="BT204" s="50" t="s">
        <v>1031</v>
      </c>
      <c r="BU204" s="43" t="s">
        <v>989</v>
      </c>
      <c r="BV204" s="19">
        <f t="shared" ref="BV204:BV237" si="39">BV205+1</f>
        <v>35</v>
      </c>
      <c r="BW204" s="147" t="s">
        <v>771</v>
      </c>
      <c r="BX204" s="43" t="s">
        <v>984</v>
      </c>
      <c r="BY204" s="19">
        <f t="shared" si="26"/>
        <v>44</v>
      </c>
      <c r="BZ204" s="24"/>
      <c r="CA204" s="31"/>
      <c r="CB204" s="19">
        <f t="shared" si="27"/>
        <v>53</v>
      </c>
      <c r="CC204" s="329"/>
      <c r="CD204" s="357"/>
      <c r="CE204" s="19">
        <f t="shared" si="28"/>
        <v>61</v>
      </c>
      <c r="CF204" s="329"/>
      <c r="CG204" s="357"/>
    </row>
    <row r="205" spans="2:85" ht="117" customHeight="1">
      <c r="B205" s="38">
        <f>B204+1</f>
        <v>10</v>
      </c>
      <c r="C205" s="16">
        <f>C204+7</f>
        <v>44291</v>
      </c>
      <c r="D205" s="16"/>
      <c r="E205" s="19"/>
      <c r="F205" s="17"/>
      <c r="G205" s="17"/>
      <c r="H205" s="19"/>
      <c r="I205" s="17"/>
      <c r="J205" s="17"/>
      <c r="K205" s="19"/>
      <c r="L205" s="17"/>
      <c r="M205" s="17"/>
      <c r="N205" s="19"/>
      <c r="O205" s="17"/>
      <c r="P205" s="17"/>
      <c r="Q205" s="19"/>
      <c r="R205" s="17"/>
      <c r="S205" s="17"/>
      <c r="T205" s="19"/>
      <c r="U205" s="17"/>
      <c r="V205" s="17"/>
      <c r="W205" s="19"/>
      <c r="X205" s="17"/>
      <c r="Y205" s="17"/>
      <c r="Z205" s="19"/>
      <c r="AA205" s="17"/>
      <c r="AB205" s="17"/>
      <c r="AC205" s="19"/>
      <c r="AD205" s="17"/>
      <c r="AE205" s="17"/>
      <c r="AF205" s="19"/>
      <c r="AG205" s="17"/>
      <c r="AH205" s="17"/>
      <c r="AI205" s="19"/>
      <c r="AJ205" s="17"/>
      <c r="AK205" s="17"/>
      <c r="AL205" s="17"/>
      <c r="AM205" s="17"/>
      <c r="AN205" s="17"/>
      <c r="AO205" s="19"/>
      <c r="AP205" s="17"/>
      <c r="AQ205" s="17"/>
      <c r="AR205" s="19"/>
      <c r="AS205" s="17"/>
      <c r="AT205" s="17"/>
      <c r="AU205" s="19"/>
      <c r="AV205" s="17"/>
      <c r="AW205" s="17"/>
      <c r="AX205" s="19"/>
      <c r="AY205" s="17"/>
      <c r="AZ205" s="17"/>
      <c r="BA205" s="19"/>
      <c r="BB205" s="17"/>
      <c r="BC205" s="17"/>
      <c r="BD205" s="19"/>
      <c r="BE205" s="17"/>
      <c r="BF205" s="17"/>
      <c r="BG205" s="19"/>
      <c r="BH205" s="17"/>
      <c r="BI205" s="17"/>
      <c r="BJ205" s="19">
        <v>0</v>
      </c>
      <c r="BK205" s="17" t="s">
        <v>311</v>
      </c>
      <c r="BL205" s="17"/>
      <c r="BM205" s="19">
        <f t="shared" si="34"/>
        <v>8</v>
      </c>
      <c r="BN205" s="250"/>
      <c r="BO205" s="17"/>
      <c r="BP205" s="19">
        <f t="shared" si="35"/>
        <v>18</v>
      </c>
      <c r="BQ205" s="22" t="s">
        <v>752</v>
      </c>
      <c r="BR205" s="26" t="s">
        <v>1036</v>
      </c>
      <c r="BS205" s="19">
        <f t="shared" si="24"/>
        <v>26</v>
      </c>
      <c r="BT205" s="143" t="s">
        <v>762</v>
      </c>
      <c r="BU205" s="43" t="s">
        <v>992</v>
      </c>
      <c r="BV205" s="19">
        <f t="shared" si="39"/>
        <v>34</v>
      </c>
      <c r="BW205" s="23" t="s">
        <v>772</v>
      </c>
      <c r="BX205" s="43" t="s">
        <v>985</v>
      </c>
      <c r="BY205" s="19">
        <f t="shared" si="26"/>
        <v>43</v>
      </c>
      <c r="BZ205" s="24" t="s">
        <v>769</v>
      </c>
      <c r="CA205" s="57"/>
      <c r="CB205" s="19">
        <f t="shared" si="27"/>
        <v>52</v>
      </c>
      <c r="CC205" s="250"/>
      <c r="CD205" s="357"/>
      <c r="CE205" s="19">
        <f t="shared" si="28"/>
        <v>60</v>
      </c>
      <c r="CF205" s="250"/>
      <c r="CG205" s="357"/>
    </row>
    <row r="206" spans="2:85" ht="136.5" customHeight="1">
      <c r="B206" s="38">
        <f>B205+1</f>
        <v>11</v>
      </c>
      <c r="C206" s="16">
        <f>C205+7</f>
        <v>44298</v>
      </c>
      <c r="D206" s="16"/>
      <c r="E206" s="19"/>
      <c r="F206" s="17"/>
      <c r="G206" s="17"/>
      <c r="H206" s="19"/>
      <c r="I206" s="17"/>
      <c r="J206" s="17"/>
      <c r="K206" s="19"/>
      <c r="L206" s="17"/>
      <c r="M206" s="17"/>
      <c r="N206" s="19"/>
      <c r="O206" s="17"/>
      <c r="P206" s="17"/>
      <c r="Q206" s="19"/>
      <c r="R206" s="17"/>
      <c r="S206" s="17"/>
      <c r="T206" s="19"/>
      <c r="U206" s="17"/>
      <c r="V206" s="17"/>
      <c r="W206" s="19"/>
      <c r="X206" s="17"/>
      <c r="Y206" s="17"/>
      <c r="Z206" s="19"/>
      <c r="AA206" s="17"/>
      <c r="AB206" s="17"/>
      <c r="AC206" s="19"/>
      <c r="AD206" s="17"/>
      <c r="AE206" s="17"/>
      <c r="AF206" s="19"/>
      <c r="AG206" s="17"/>
      <c r="AH206" s="17"/>
      <c r="AI206" s="19"/>
      <c r="AJ206" s="17"/>
      <c r="AK206" s="17"/>
      <c r="AL206" s="17"/>
      <c r="AM206" s="17"/>
      <c r="AN206" s="17"/>
      <c r="AO206" s="19"/>
      <c r="AP206" s="17"/>
      <c r="AQ206" s="17"/>
      <c r="AR206" s="19"/>
      <c r="AS206" s="17"/>
      <c r="AT206" s="17"/>
      <c r="AU206" s="19"/>
      <c r="AV206" s="17"/>
      <c r="AW206" s="17"/>
      <c r="AX206" s="19"/>
      <c r="AY206" s="17"/>
      <c r="AZ206" s="17"/>
      <c r="BA206" s="19"/>
      <c r="BB206" s="17"/>
      <c r="BC206" s="17"/>
      <c r="BD206" s="19"/>
      <c r="BE206" s="17"/>
      <c r="BF206" s="17"/>
      <c r="BG206" s="19"/>
      <c r="BH206" s="17"/>
      <c r="BI206" s="17"/>
      <c r="BJ206" s="19"/>
      <c r="BK206" s="17"/>
      <c r="BL206" s="17"/>
      <c r="BM206" s="19">
        <f t="shared" si="34"/>
        <v>7</v>
      </c>
      <c r="BN206" s="17"/>
      <c r="BO206" s="17" t="s">
        <v>162</v>
      </c>
      <c r="BP206" s="19">
        <f t="shared" si="35"/>
        <v>17</v>
      </c>
      <c r="BQ206" s="136" t="s">
        <v>877</v>
      </c>
      <c r="BR206" s="142" t="s">
        <v>887</v>
      </c>
      <c r="BS206" s="19">
        <f t="shared" si="24"/>
        <v>25</v>
      </c>
      <c r="BT206" s="264" t="s">
        <v>694</v>
      </c>
      <c r="BU206" s="307" t="s">
        <v>961</v>
      </c>
      <c r="BV206" s="19">
        <f t="shared" si="39"/>
        <v>33</v>
      </c>
      <c r="BW206" s="23" t="s">
        <v>655</v>
      </c>
      <c r="BX206" s="205" t="s">
        <v>1030</v>
      </c>
      <c r="BY206" s="19">
        <f t="shared" si="26"/>
        <v>42</v>
      </c>
      <c r="BZ206" s="360"/>
      <c r="CA206" s="57"/>
      <c r="CB206" s="19">
        <f t="shared" si="27"/>
        <v>51</v>
      </c>
      <c r="CC206" s="250"/>
      <c r="CD206" s="345"/>
      <c r="CE206" s="19">
        <f t="shared" si="28"/>
        <v>59</v>
      </c>
      <c r="CF206" s="250"/>
      <c r="CG206" s="345"/>
    </row>
    <row r="207" spans="2:85" ht="117" customHeight="1">
      <c r="B207" s="38">
        <f t="shared" ref="B207:B229" si="40">B206+1</f>
        <v>12</v>
      </c>
      <c r="C207" s="16">
        <f t="shared" ref="C207:C229" si="41">C206+7</f>
        <v>44305</v>
      </c>
      <c r="D207" s="16"/>
      <c r="E207" s="19"/>
      <c r="F207" s="17"/>
      <c r="G207" s="17"/>
      <c r="H207" s="19"/>
      <c r="I207" s="17"/>
      <c r="J207" s="17"/>
      <c r="K207" s="19"/>
      <c r="L207" s="17"/>
      <c r="M207" s="17"/>
      <c r="N207" s="19"/>
      <c r="O207" s="17"/>
      <c r="P207" s="17"/>
      <c r="Q207" s="19"/>
      <c r="R207" s="17"/>
      <c r="S207" s="17"/>
      <c r="T207" s="19"/>
      <c r="U207" s="17"/>
      <c r="V207" s="17"/>
      <c r="W207" s="19"/>
      <c r="X207" s="17"/>
      <c r="Y207" s="17"/>
      <c r="Z207" s="19"/>
      <c r="AA207" s="17"/>
      <c r="AB207" s="17"/>
      <c r="AC207" s="19"/>
      <c r="AD207" s="17"/>
      <c r="AE207" s="17"/>
      <c r="AF207" s="19"/>
      <c r="AG207" s="17"/>
      <c r="AH207" s="17"/>
      <c r="AI207" s="19"/>
      <c r="AJ207" s="17"/>
      <c r="AK207" s="17"/>
      <c r="AL207" s="17"/>
      <c r="AM207" s="17"/>
      <c r="AN207" s="17"/>
      <c r="AO207" s="19"/>
      <c r="AP207" s="17"/>
      <c r="AQ207" s="17"/>
      <c r="AR207" s="19"/>
      <c r="AS207" s="17"/>
      <c r="AT207" s="17"/>
      <c r="AU207" s="19"/>
      <c r="AV207" s="17"/>
      <c r="AW207" s="17"/>
      <c r="AX207" s="19"/>
      <c r="AY207" s="17"/>
      <c r="AZ207" s="17"/>
      <c r="BA207" s="19"/>
      <c r="BB207" s="17"/>
      <c r="BC207" s="17"/>
      <c r="BD207" s="19"/>
      <c r="BE207" s="17"/>
      <c r="BF207" s="17"/>
      <c r="BG207" s="19"/>
      <c r="BH207" s="17"/>
      <c r="BI207" s="17"/>
      <c r="BJ207" s="19"/>
      <c r="BK207" s="17"/>
      <c r="BL207" s="17"/>
      <c r="BM207" s="19">
        <f t="shared" si="34"/>
        <v>6</v>
      </c>
      <c r="BN207" s="17"/>
      <c r="BO207" s="17"/>
      <c r="BP207" s="19">
        <f t="shared" si="35"/>
        <v>16</v>
      </c>
      <c r="BQ207" s="24" t="s">
        <v>968</v>
      </c>
      <c r="BR207" s="309" t="s">
        <v>1038</v>
      </c>
      <c r="BS207" s="19">
        <f t="shared" si="24"/>
        <v>24</v>
      </c>
      <c r="BT207" s="143" t="s">
        <v>1000</v>
      </c>
      <c r="BU207" s="43" t="s">
        <v>999</v>
      </c>
      <c r="BV207" s="19">
        <f t="shared" si="39"/>
        <v>32</v>
      </c>
      <c r="BW207" s="23"/>
      <c r="BX207" s="205" t="s">
        <v>789</v>
      </c>
      <c r="BY207" s="19">
        <f t="shared" si="26"/>
        <v>41</v>
      </c>
      <c r="BZ207" s="360"/>
      <c r="CA207" s="205"/>
      <c r="CB207" s="19">
        <f t="shared" si="27"/>
        <v>50</v>
      </c>
      <c r="CC207" s="250"/>
      <c r="CD207" s="345"/>
      <c r="CE207" s="19">
        <f t="shared" si="28"/>
        <v>58</v>
      </c>
      <c r="CF207" s="250"/>
      <c r="CG207" s="345"/>
    </row>
    <row r="208" spans="2:85" ht="117" customHeight="1">
      <c r="B208" s="38">
        <f t="shared" si="40"/>
        <v>13</v>
      </c>
      <c r="C208" s="16">
        <f t="shared" si="41"/>
        <v>44312</v>
      </c>
      <c r="D208" s="16"/>
      <c r="E208" s="19"/>
      <c r="F208" s="17"/>
      <c r="G208" s="17"/>
      <c r="H208" s="19"/>
      <c r="I208" s="17"/>
      <c r="J208" s="17"/>
      <c r="K208" s="19"/>
      <c r="L208" s="17"/>
      <c r="M208" s="17"/>
      <c r="N208" s="19"/>
      <c r="O208" s="17"/>
      <c r="P208" s="17"/>
      <c r="Q208" s="19"/>
      <c r="R208" s="17"/>
      <c r="S208" s="17"/>
      <c r="T208" s="19"/>
      <c r="U208" s="17"/>
      <c r="V208" s="17"/>
      <c r="W208" s="19"/>
      <c r="X208" s="17"/>
      <c r="Y208" s="17"/>
      <c r="Z208" s="19"/>
      <c r="AA208" s="17"/>
      <c r="AB208" s="17"/>
      <c r="AC208" s="19"/>
      <c r="AD208" s="17"/>
      <c r="AE208" s="17"/>
      <c r="AF208" s="19"/>
      <c r="AG208" s="17"/>
      <c r="AH208" s="17"/>
      <c r="AI208" s="19"/>
      <c r="AJ208" s="17"/>
      <c r="AK208" s="17"/>
      <c r="AL208" s="17"/>
      <c r="AM208" s="17"/>
      <c r="AN208" s="17"/>
      <c r="AO208" s="19"/>
      <c r="AP208" s="17"/>
      <c r="AQ208" s="17"/>
      <c r="AR208" s="19"/>
      <c r="AS208" s="17"/>
      <c r="AT208" s="17"/>
      <c r="AU208" s="19"/>
      <c r="AV208" s="17"/>
      <c r="AW208" s="17"/>
      <c r="AX208" s="19"/>
      <c r="AY208" s="17"/>
      <c r="AZ208" s="17"/>
      <c r="BA208" s="19"/>
      <c r="BB208" s="17"/>
      <c r="BC208" s="17"/>
      <c r="BD208" s="19"/>
      <c r="BE208" s="17"/>
      <c r="BF208" s="17"/>
      <c r="BG208" s="19"/>
      <c r="BH208" s="17"/>
      <c r="BI208" s="17"/>
      <c r="BJ208" s="19"/>
      <c r="BK208" s="17"/>
      <c r="BL208" s="17"/>
      <c r="BM208" s="19">
        <f t="shared" si="34"/>
        <v>5</v>
      </c>
      <c r="BN208" s="17"/>
      <c r="BO208" s="17"/>
      <c r="BP208" s="19">
        <f t="shared" si="35"/>
        <v>15</v>
      </c>
      <c r="BQ208" s="136" t="s">
        <v>917</v>
      </c>
      <c r="BR208" s="52" t="s">
        <v>1039</v>
      </c>
      <c r="BS208" s="19">
        <f t="shared" si="24"/>
        <v>23</v>
      </c>
      <c r="BT208" s="264" t="s">
        <v>963</v>
      </c>
      <c r="BU208" s="142" t="s">
        <v>964</v>
      </c>
      <c r="BV208" s="19">
        <f t="shared" si="39"/>
        <v>31</v>
      </c>
      <c r="BW208" s="147" t="s">
        <v>958</v>
      </c>
      <c r="BX208" s="205" t="s">
        <v>780</v>
      </c>
      <c r="BY208" s="19">
        <f t="shared" si="26"/>
        <v>40</v>
      </c>
      <c r="BZ208" s="24" t="s">
        <v>773</v>
      </c>
      <c r="CA208" s="317" t="s">
        <v>982</v>
      </c>
      <c r="CB208" s="19">
        <f t="shared" ref="CB208:CB256" si="42">CB209+1</f>
        <v>49</v>
      </c>
      <c r="CC208" s="329"/>
      <c r="CD208" s="345"/>
      <c r="CE208" s="19">
        <f t="shared" si="28"/>
        <v>57</v>
      </c>
      <c r="CF208" s="329"/>
      <c r="CG208" s="345"/>
    </row>
    <row r="209" spans="2:85" ht="117" customHeight="1">
      <c r="B209" s="38">
        <f t="shared" si="40"/>
        <v>14</v>
      </c>
      <c r="C209" s="16">
        <f t="shared" si="41"/>
        <v>44319</v>
      </c>
      <c r="D209" s="16"/>
      <c r="E209" s="19"/>
      <c r="F209" s="17"/>
      <c r="G209" s="17"/>
      <c r="H209" s="19"/>
      <c r="I209" s="17"/>
      <c r="J209" s="17"/>
      <c r="K209" s="19"/>
      <c r="L209" s="17"/>
      <c r="M209" s="17"/>
      <c r="N209" s="19"/>
      <c r="O209" s="17"/>
      <c r="P209" s="17"/>
      <c r="Q209" s="19"/>
      <c r="R209" s="17"/>
      <c r="S209" s="17"/>
      <c r="T209" s="19"/>
      <c r="U209" s="17"/>
      <c r="V209" s="17"/>
      <c r="W209" s="19"/>
      <c r="X209" s="17"/>
      <c r="Y209" s="17"/>
      <c r="Z209" s="19"/>
      <c r="AA209" s="17"/>
      <c r="AB209" s="17"/>
      <c r="AC209" s="19"/>
      <c r="AD209" s="17"/>
      <c r="AE209" s="17"/>
      <c r="AF209" s="19"/>
      <c r="AG209" s="17"/>
      <c r="AH209" s="17"/>
      <c r="AI209" s="19"/>
      <c r="AJ209" s="17"/>
      <c r="AK209" s="17"/>
      <c r="AL209" s="17"/>
      <c r="AM209" s="17"/>
      <c r="AN209" s="17"/>
      <c r="AO209" s="19"/>
      <c r="AP209" s="17"/>
      <c r="AQ209" s="17"/>
      <c r="AR209" s="19"/>
      <c r="AS209" s="17"/>
      <c r="AT209" s="17"/>
      <c r="AU209" s="19"/>
      <c r="AV209" s="17"/>
      <c r="AW209" s="17"/>
      <c r="AX209" s="19"/>
      <c r="AY209" s="17"/>
      <c r="AZ209" s="17"/>
      <c r="BA209" s="19"/>
      <c r="BB209" s="17"/>
      <c r="BC209" s="17"/>
      <c r="BD209" s="19"/>
      <c r="BE209" s="17"/>
      <c r="BF209" s="17"/>
      <c r="BG209" s="19"/>
      <c r="BH209" s="17"/>
      <c r="BI209" s="17"/>
      <c r="BJ209" s="19"/>
      <c r="BK209" s="17"/>
      <c r="BL209" s="17"/>
      <c r="BM209" s="19">
        <f t="shared" si="34"/>
        <v>4</v>
      </c>
      <c r="BN209" s="17"/>
      <c r="BO209" s="17"/>
      <c r="BP209" s="19">
        <f t="shared" si="35"/>
        <v>14</v>
      </c>
      <c r="BQ209" s="24" t="s">
        <v>1026</v>
      </c>
      <c r="BR209" s="43"/>
      <c r="BS209" s="19">
        <f t="shared" si="24"/>
        <v>22</v>
      </c>
      <c r="BT209" s="264" t="s">
        <v>962</v>
      </c>
      <c r="BU209" s="142" t="s">
        <v>993</v>
      </c>
      <c r="BV209" s="19">
        <f t="shared" si="39"/>
        <v>30</v>
      </c>
      <c r="BW209" s="147" t="s">
        <v>970</v>
      </c>
      <c r="BX209" s="317" t="s">
        <v>988</v>
      </c>
      <c r="BY209" s="19">
        <f t="shared" si="26"/>
        <v>39</v>
      </c>
      <c r="BZ209" s="24" t="s">
        <v>766</v>
      </c>
      <c r="CA209" s="43" t="s">
        <v>987</v>
      </c>
      <c r="CB209" s="19">
        <f t="shared" si="42"/>
        <v>48</v>
      </c>
      <c r="CC209" s="329"/>
      <c r="CD209" s="346"/>
      <c r="CE209" s="19">
        <f t="shared" si="28"/>
        <v>56</v>
      </c>
      <c r="CF209" s="329"/>
      <c r="CG209" s="346"/>
    </row>
    <row r="210" spans="2:85" ht="136.5" customHeight="1">
      <c r="B210" s="38">
        <f t="shared" si="40"/>
        <v>15</v>
      </c>
      <c r="C210" s="16">
        <f t="shared" si="41"/>
        <v>44326</v>
      </c>
      <c r="D210" s="16"/>
      <c r="E210" s="19"/>
      <c r="F210" s="17"/>
      <c r="G210" s="17"/>
      <c r="H210" s="19"/>
      <c r="I210" s="17"/>
      <c r="J210" s="17"/>
      <c r="K210" s="19"/>
      <c r="L210" s="17"/>
      <c r="M210" s="17"/>
      <c r="N210" s="19"/>
      <c r="O210" s="17"/>
      <c r="P210" s="17"/>
      <c r="Q210" s="19"/>
      <c r="R210" s="17"/>
      <c r="S210" s="17"/>
      <c r="T210" s="19"/>
      <c r="U210" s="17"/>
      <c r="V210" s="17"/>
      <c r="W210" s="19"/>
      <c r="X210" s="17"/>
      <c r="Y210" s="17"/>
      <c r="Z210" s="19"/>
      <c r="AA210" s="17"/>
      <c r="AB210" s="17"/>
      <c r="AC210" s="19"/>
      <c r="AD210" s="17"/>
      <c r="AE210" s="17"/>
      <c r="AF210" s="19"/>
      <c r="AG210" s="17"/>
      <c r="AH210" s="17"/>
      <c r="AI210" s="19"/>
      <c r="AJ210" s="17"/>
      <c r="AK210" s="17"/>
      <c r="AL210" s="17"/>
      <c r="AM210" s="17"/>
      <c r="AN210" s="17"/>
      <c r="AO210" s="19"/>
      <c r="AP210" s="17"/>
      <c r="AQ210" s="17"/>
      <c r="AR210" s="19"/>
      <c r="AS210" s="17"/>
      <c r="AT210" s="17"/>
      <c r="AU210" s="19"/>
      <c r="AV210" s="17"/>
      <c r="AW210" s="17"/>
      <c r="AX210" s="19"/>
      <c r="AY210" s="17"/>
      <c r="AZ210" s="17"/>
      <c r="BA210" s="19"/>
      <c r="BB210" s="17"/>
      <c r="BC210" s="17"/>
      <c r="BD210" s="19"/>
      <c r="BE210" s="17"/>
      <c r="BF210" s="17"/>
      <c r="BG210" s="19"/>
      <c r="BH210" s="17"/>
      <c r="BI210" s="17"/>
      <c r="BJ210" s="19"/>
      <c r="BK210" s="17"/>
      <c r="BL210" s="17"/>
      <c r="BM210" s="19">
        <f t="shared" si="34"/>
        <v>3</v>
      </c>
      <c r="BN210" s="17"/>
      <c r="BO210" s="17"/>
      <c r="BP210" s="19">
        <f t="shared" si="35"/>
        <v>13</v>
      </c>
      <c r="BQ210" s="24" t="s">
        <v>1042</v>
      </c>
      <c r="BR210" s="43"/>
      <c r="BS210" s="19">
        <f t="shared" si="24"/>
        <v>21</v>
      </c>
      <c r="BT210" s="264" t="s">
        <v>661</v>
      </c>
      <c r="BU210" s="20" t="s">
        <v>1032</v>
      </c>
      <c r="BV210" s="19">
        <f t="shared" si="39"/>
        <v>29</v>
      </c>
      <c r="BW210" s="147" t="s">
        <v>973</v>
      </c>
      <c r="BX210" s="20"/>
      <c r="BY210" s="19">
        <f t="shared" si="26"/>
        <v>38</v>
      </c>
      <c r="BZ210" s="24"/>
      <c r="CA210" s="43" t="s">
        <v>1046</v>
      </c>
      <c r="CB210" s="19">
        <f t="shared" si="42"/>
        <v>47</v>
      </c>
      <c r="CC210" s="462"/>
      <c r="CD210" s="465"/>
      <c r="CE210" s="19">
        <f t="shared" si="28"/>
        <v>55</v>
      </c>
      <c r="CF210" s="462"/>
      <c r="CG210" s="465"/>
    </row>
    <row r="211" spans="2:85" ht="117" customHeight="1">
      <c r="B211" s="38">
        <f t="shared" si="40"/>
        <v>16</v>
      </c>
      <c r="C211" s="16">
        <f t="shared" si="41"/>
        <v>44333</v>
      </c>
      <c r="D211" s="16"/>
      <c r="E211" s="19"/>
      <c r="F211" s="17"/>
      <c r="G211" s="17"/>
      <c r="H211" s="19"/>
      <c r="I211" s="17"/>
      <c r="J211" s="17"/>
      <c r="K211" s="19"/>
      <c r="L211" s="17"/>
      <c r="M211" s="17"/>
      <c r="N211" s="19"/>
      <c r="O211" s="17"/>
      <c r="P211" s="17"/>
      <c r="Q211" s="19"/>
      <c r="R211" s="17"/>
      <c r="S211" s="17"/>
      <c r="T211" s="19"/>
      <c r="U211" s="17"/>
      <c r="V211" s="17"/>
      <c r="W211" s="19"/>
      <c r="X211" s="17"/>
      <c r="Y211" s="17"/>
      <c r="Z211" s="19"/>
      <c r="AA211" s="17"/>
      <c r="AB211" s="17"/>
      <c r="AC211" s="19"/>
      <c r="AD211" s="17"/>
      <c r="AE211" s="17"/>
      <c r="AF211" s="19"/>
      <c r="AG211" s="17"/>
      <c r="AH211" s="17"/>
      <c r="AI211" s="19"/>
      <c r="AJ211" s="17"/>
      <c r="AK211" s="17"/>
      <c r="AL211" s="17"/>
      <c r="AM211" s="17"/>
      <c r="AN211" s="17"/>
      <c r="AO211" s="19"/>
      <c r="AP211" s="17"/>
      <c r="AQ211" s="17"/>
      <c r="AR211" s="19"/>
      <c r="AS211" s="17"/>
      <c r="AT211" s="17"/>
      <c r="AU211" s="19"/>
      <c r="AV211" s="17"/>
      <c r="AW211" s="17"/>
      <c r="AX211" s="19"/>
      <c r="AY211" s="17"/>
      <c r="AZ211" s="17"/>
      <c r="BA211" s="19"/>
      <c r="BB211" s="17"/>
      <c r="BC211" s="17"/>
      <c r="BD211" s="19"/>
      <c r="BE211" s="17"/>
      <c r="BF211" s="17"/>
      <c r="BG211" s="19"/>
      <c r="BH211" s="17"/>
      <c r="BI211" s="17"/>
      <c r="BJ211" s="19"/>
      <c r="BK211" s="17"/>
      <c r="BL211" s="17"/>
      <c r="BM211" s="19">
        <f t="shared" si="34"/>
        <v>2</v>
      </c>
      <c r="BN211" s="17"/>
      <c r="BO211" s="17"/>
      <c r="BP211" s="19">
        <f t="shared" si="35"/>
        <v>12</v>
      </c>
      <c r="BQ211" s="24" t="s">
        <v>1047</v>
      </c>
      <c r="BR211" s="43"/>
      <c r="BS211" s="19">
        <f t="shared" si="24"/>
        <v>20</v>
      </c>
      <c r="BT211" s="256"/>
      <c r="BU211" s="26" t="s">
        <v>1035</v>
      </c>
      <c r="BV211" s="19">
        <f t="shared" si="39"/>
        <v>28</v>
      </c>
      <c r="BW211" s="22" t="s">
        <v>974</v>
      </c>
      <c r="BX211" s="317" t="s">
        <v>646</v>
      </c>
      <c r="BY211" s="19">
        <f t="shared" si="26"/>
        <v>37</v>
      </c>
      <c r="BZ211" s="147" t="s">
        <v>643</v>
      </c>
      <c r="CA211" s="43" t="s">
        <v>1045</v>
      </c>
      <c r="CB211" s="19">
        <f t="shared" si="42"/>
        <v>46</v>
      </c>
      <c r="CC211" s="462"/>
      <c r="CD211" s="466"/>
      <c r="CE211" s="19">
        <f t="shared" si="28"/>
        <v>54</v>
      </c>
      <c r="CF211" s="462"/>
      <c r="CG211" s="466"/>
    </row>
    <row r="212" spans="2:85" ht="117" customHeight="1">
      <c r="B212" s="38">
        <f t="shared" si="40"/>
        <v>17</v>
      </c>
      <c r="C212" s="45">
        <f t="shared" si="41"/>
        <v>44340</v>
      </c>
      <c r="D212" s="16"/>
      <c r="E212" s="19"/>
      <c r="F212" s="17"/>
      <c r="G212" s="17"/>
      <c r="H212" s="19"/>
      <c r="I212" s="17"/>
      <c r="J212" s="17"/>
      <c r="K212" s="19"/>
      <c r="L212" s="17"/>
      <c r="M212" s="17"/>
      <c r="N212" s="19"/>
      <c r="O212" s="17"/>
      <c r="P212" s="17"/>
      <c r="Q212" s="19"/>
      <c r="R212" s="17"/>
      <c r="S212" s="17"/>
      <c r="T212" s="19"/>
      <c r="U212" s="17"/>
      <c r="V212" s="17"/>
      <c r="W212" s="19"/>
      <c r="X212" s="17"/>
      <c r="Y212" s="17"/>
      <c r="Z212" s="19"/>
      <c r="AA212" s="17"/>
      <c r="AB212" s="17"/>
      <c r="AC212" s="19"/>
      <c r="AD212" s="17"/>
      <c r="AE212" s="17"/>
      <c r="AF212" s="19"/>
      <c r="AG212" s="17"/>
      <c r="AH212" s="17"/>
      <c r="AI212" s="19"/>
      <c r="AJ212" s="17"/>
      <c r="AK212" s="17"/>
      <c r="AL212" s="17"/>
      <c r="AM212" s="17"/>
      <c r="AN212" s="17"/>
      <c r="AO212" s="19"/>
      <c r="AP212" s="17"/>
      <c r="AQ212" s="17"/>
      <c r="AR212" s="19"/>
      <c r="AS212" s="17"/>
      <c r="AT212" s="17"/>
      <c r="AU212" s="19"/>
      <c r="AV212" s="17"/>
      <c r="AW212" s="17"/>
      <c r="AX212" s="19"/>
      <c r="AY212" s="17"/>
      <c r="AZ212" s="17"/>
      <c r="BA212" s="19"/>
      <c r="BB212" s="17"/>
      <c r="BC212" s="17"/>
      <c r="BD212" s="19"/>
      <c r="BE212" s="17"/>
      <c r="BF212" s="17"/>
      <c r="BG212" s="19"/>
      <c r="BH212" s="17"/>
      <c r="BI212" s="17"/>
      <c r="BJ212" s="19"/>
      <c r="BK212" s="17"/>
      <c r="BL212" s="17"/>
      <c r="BM212" s="19">
        <f t="shared" si="34"/>
        <v>1</v>
      </c>
      <c r="BN212" s="17"/>
      <c r="BO212" s="17"/>
      <c r="BP212" s="19">
        <f t="shared" si="35"/>
        <v>11</v>
      </c>
      <c r="BQ212" s="24" t="s">
        <v>1048</v>
      </c>
      <c r="BR212" s="43" t="s">
        <v>921</v>
      </c>
      <c r="BS212" s="19">
        <f t="shared" si="24"/>
        <v>19</v>
      </c>
      <c r="BT212" s="450" t="s">
        <v>914</v>
      </c>
      <c r="BU212" s="26" t="s">
        <v>994</v>
      </c>
      <c r="BV212" s="19">
        <f t="shared" si="39"/>
        <v>27</v>
      </c>
      <c r="BW212" s="274" t="s">
        <v>784</v>
      </c>
      <c r="BX212" s="57"/>
      <c r="BY212" s="19">
        <f t="shared" ref="BY212:BY241" si="43">BY213+1</f>
        <v>36</v>
      </c>
      <c r="BZ212" s="147" t="s">
        <v>771</v>
      </c>
      <c r="CA212" s="43" t="s">
        <v>984</v>
      </c>
      <c r="CB212" s="19">
        <f t="shared" si="42"/>
        <v>45</v>
      </c>
      <c r="CC212" s="24" t="s">
        <v>768</v>
      </c>
      <c r="CD212" s="359"/>
      <c r="CE212" s="19">
        <f t="shared" ref="CE212:CE219" si="44">CE213+1</f>
        <v>53</v>
      </c>
      <c r="CF212" s="329"/>
      <c r="CG212" s="359"/>
    </row>
    <row r="213" spans="2:85" ht="117" customHeight="1">
      <c r="B213" s="38">
        <f t="shared" si="40"/>
        <v>18</v>
      </c>
      <c r="C213" s="45">
        <f t="shared" si="41"/>
        <v>44347</v>
      </c>
      <c r="D213" s="16"/>
      <c r="E213" s="19"/>
      <c r="F213" s="17"/>
      <c r="G213" s="17"/>
      <c r="H213" s="19"/>
      <c r="I213" s="17"/>
      <c r="J213" s="17"/>
      <c r="K213" s="19"/>
      <c r="L213" s="17"/>
      <c r="M213" s="17"/>
      <c r="N213" s="19"/>
      <c r="O213" s="17"/>
      <c r="P213" s="17"/>
      <c r="Q213" s="19"/>
      <c r="R213" s="17"/>
      <c r="S213" s="17"/>
      <c r="T213" s="19"/>
      <c r="U213" s="17"/>
      <c r="V213" s="17"/>
      <c r="W213" s="19"/>
      <c r="X213" s="17"/>
      <c r="Y213" s="17"/>
      <c r="Z213" s="19"/>
      <c r="AA213" s="17"/>
      <c r="AB213" s="17"/>
      <c r="AC213" s="19"/>
      <c r="AD213" s="17"/>
      <c r="AE213" s="17"/>
      <c r="AF213" s="19"/>
      <c r="AG213" s="17"/>
      <c r="AH213" s="17"/>
      <c r="AI213" s="19"/>
      <c r="AJ213" s="17"/>
      <c r="AK213" s="17"/>
      <c r="AL213" s="17"/>
      <c r="AM213" s="17"/>
      <c r="AN213" s="17"/>
      <c r="AO213" s="19"/>
      <c r="AP213" s="17"/>
      <c r="AQ213" s="17"/>
      <c r="AR213" s="19"/>
      <c r="AS213" s="17"/>
      <c r="AT213" s="17"/>
      <c r="AU213" s="19"/>
      <c r="AV213" s="17"/>
      <c r="AW213" s="17"/>
      <c r="AX213" s="19"/>
      <c r="AY213" s="17"/>
      <c r="AZ213" s="17"/>
      <c r="BA213" s="19"/>
      <c r="BB213" s="17"/>
      <c r="BC213" s="17"/>
      <c r="BD213" s="19"/>
      <c r="BE213" s="17"/>
      <c r="BF213" s="17"/>
      <c r="BG213" s="19"/>
      <c r="BH213" s="17"/>
      <c r="BI213" s="17"/>
      <c r="BJ213" s="19"/>
      <c r="BK213" s="17"/>
      <c r="BL213" s="17"/>
      <c r="BM213" s="19">
        <v>0</v>
      </c>
      <c r="BN213" s="17"/>
      <c r="BO213" s="17"/>
      <c r="BP213" s="19">
        <f t="shared" si="35"/>
        <v>10</v>
      </c>
      <c r="BQ213" s="224"/>
      <c r="BR213" s="43"/>
      <c r="BS213" s="19">
        <f t="shared" ref="BS213:BS229" si="45">BS214+1</f>
        <v>18</v>
      </c>
      <c r="BT213" s="22" t="s">
        <v>752</v>
      </c>
      <c r="BU213" s="26" t="s">
        <v>1036</v>
      </c>
      <c r="BV213" s="19">
        <f t="shared" si="39"/>
        <v>26</v>
      </c>
      <c r="BW213" s="50" t="s">
        <v>1031</v>
      </c>
      <c r="BX213" s="451" t="s">
        <v>788</v>
      </c>
      <c r="BY213" s="19">
        <f t="shared" si="43"/>
        <v>35</v>
      </c>
      <c r="BZ213" s="23" t="s">
        <v>772</v>
      </c>
      <c r="CA213" s="43" t="s">
        <v>985</v>
      </c>
      <c r="CB213" s="19">
        <f t="shared" si="42"/>
        <v>44</v>
      </c>
      <c r="CC213" s="24"/>
      <c r="CD213" s="31"/>
      <c r="CE213" s="19">
        <f t="shared" si="44"/>
        <v>52</v>
      </c>
      <c r="CF213" s="329"/>
      <c r="CG213" s="303"/>
    </row>
    <row r="214" spans="2:85" ht="117" customHeight="1">
      <c r="B214" s="38">
        <f t="shared" si="40"/>
        <v>19</v>
      </c>
      <c r="C214" s="16">
        <f t="shared" si="41"/>
        <v>44354</v>
      </c>
      <c r="D214" s="16"/>
      <c r="E214" s="19"/>
      <c r="F214" s="17"/>
      <c r="G214" s="17"/>
      <c r="H214" s="19"/>
      <c r="I214" s="17"/>
      <c r="J214" s="17"/>
      <c r="K214" s="19"/>
      <c r="L214" s="17"/>
      <c r="M214" s="17"/>
      <c r="N214" s="19"/>
      <c r="O214" s="17"/>
      <c r="P214" s="17"/>
      <c r="Q214" s="19"/>
      <c r="R214" s="17"/>
      <c r="S214" s="17"/>
      <c r="T214" s="19"/>
      <c r="U214" s="17"/>
      <c r="V214" s="17"/>
      <c r="W214" s="19"/>
      <c r="X214" s="17"/>
      <c r="Y214" s="17"/>
      <c r="Z214" s="19"/>
      <c r="AA214" s="17"/>
      <c r="AB214" s="17"/>
      <c r="AC214" s="19"/>
      <c r="AD214" s="17"/>
      <c r="AE214" s="17"/>
      <c r="AF214" s="19"/>
      <c r="AG214" s="17"/>
      <c r="AH214" s="17"/>
      <c r="AI214" s="19"/>
      <c r="AJ214" s="17"/>
      <c r="AK214" s="17"/>
      <c r="AL214" s="17"/>
      <c r="AM214" s="17"/>
      <c r="AN214" s="17"/>
      <c r="AO214" s="19"/>
      <c r="AP214" s="17"/>
      <c r="AQ214" s="17"/>
      <c r="AR214" s="19"/>
      <c r="AS214" s="17"/>
      <c r="AT214" s="17"/>
      <c r="AU214" s="19"/>
      <c r="AV214" s="17"/>
      <c r="AW214" s="17"/>
      <c r="AX214" s="19"/>
      <c r="AY214" s="17"/>
      <c r="AZ214" s="17"/>
      <c r="BA214" s="19"/>
      <c r="BB214" s="17"/>
      <c r="BC214" s="17"/>
      <c r="BD214" s="19"/>
      <c r="BE214" s="17"/>
      <c r="BF214" s="17"/>
      <c r="BG214" s="19"/>
      <c r="BH214" s="17"/>
      <c r="BI214" s="17"/>
      <c r="BJ214" s="19"/>
      <c r="BK214" s="17"/>
      <c r="BL214" s="17"/>
      <c r="BM214" s="19">
        <v>0</v>
      </c>
      <c r="BN214" s="17" t="s">
        <v>311</v>
      </c>
      <c r="BO214" s="17"/>
      <c r="BP214" s="19">
        <f t="shared" si="35"/>
        <v>9</v>
      </c>
      <c r="BQ214" s="250"/>
      <c r="BR214" s="17" t="s">
        <v>408</v>
      </c>
      <c r="BS214" s="19">
        <f t="shared" si="45"/>
        <v>17</v>
      </c>
      <c r="BT214" s="136" t="s">
        <v>877</v>
      </c>
      <c r="BU214" s="42" t="s">
        <v>636</v>
      </c>
      <c r="BV214" s="19">
        <f t="shared" si="39"/>
        <v>25</v>
      </c>
      <c r="BW214" s="143" t="s">
        <v>976</v>
      </c>
      <c r="BX214" s="43" t="s">
        <v>989</v>
      </c>
      <c r="BY214" s="19">
        <f t="shared" si="43"/>
        <v>34</v>
      </c>
      <c r="BZ214" s="23" t="s">
        <v>655</v>
      </c>
      <c r="CA214" s="205" t="s">
        <v>1030</v>
      </c>
      <c r="CB214" s="19">
        <f t="shared" si="42"/>
        <v>43</v>
      </c>
      <c r="CC214" s="24" t="s">
        <v>769</v>
      </c>
      <c r="CD214" s="314"/>
      <c r="CE214" s="19">
        <f t="shared" si="44"/>
        <v>51</v>
      </c>
      <c r="CF214" s="329"/>
      <c r="CG214" s="314"/>
    </row>
    <row r="215" spans="2:85" ht="117" customHeight="1">
      <c r="B215" s="38">
        <f t="shared" si="40"/>
        <v>20</v>
      </c>
      <c r="C215" s="16">
        <f t="shared" si="41"/>
        <v>44361</v>
      </c>
      <c r="D215" s="16"/>
      <c r="E215" s="19"/>
      <c r="F215" s="17"/>
      <c r="G215" s="17"/>
      <c r="H215" s="19"/>
      <c r="I215" s="17"/>
      <c r="J215" s="17"/>
      <c r="K215" s="19"/>
      <c r="L215" s="17"/>
      <c r="M215" s="17"/>
      <c r="N215" s="19"/>
      <c r="O215" s="17"/>
      <c r="P215" s="17"/>
      <c r="Q215" s="19"/>
      <c r="R215" s="17"/>
      <c r="S215" s="17"/>
      <c r="T215" s="19"/>
      <c r="U215" s="17"/>
      <c r="V215" s="17"/>
      <c r="W215" s="19"/>
      <c r="X215" s="17"/>
      <c r="Y215" s="17"/>
      <c r="Z215" s="19"/>
      <c r="AA215" s="17"/>
      <c r="AB215" s="17"/>
      <c r="AC215" s="19"/>
      <c r="AD215" s="17"/>
      <c r="AE215" s="17"/>
      <c r="AF215" s="19"/>
      <c r="AG215" s="17"/>
      <c r="AH215" s="17"/>
      <c r="AI215" s="19"/>
      <c r="AJ215" s="17"/>
      <c r="AK215" s="17"/>
      <c r="AL215" s="17"/>
      <c r="AM215" s="17"/>
      <c r="AN215" s="17"/>
      <c r="AO215" s="19"/>
      <c r="AP215" s="17"/>
      <c r="AQ215" s="17"/>
      <c r="AR215" s="19"/>
      <c r="AS215" s="17"/>
      <c r="AT215" s="17"/>
      <c r="AU215" s="19"/>
      <c r="AV215" s="17"/>
      <c r="AW215" s="17"/>
      <c r="AX215" s="19"/>
      <c r="AY215" s="17"/>
      <c r="AZ215" s="17"/>
      <c r="BA215" s="19"/>
      <c r="BB215" s="17"/>
      <c r="BC215" s="17"/>
      <c r="BD215" s="19"/>
      <c r="BE215" s="17"/>
      <c r="BF215" s="17"/>
      <c r="BG215" s="19"/>
      <c r="BH215" s="17"/>
      <c r="BI215" s="17"/>
      <c r="BJ215" s="19"/>
      <c r="BK215" s="17"/>
      <c r="BL215" s="17"/>
      <c r="BM215" s="19"/>
      <c r="BN215" s="17"/>
      <c r="BO215" s="17"/>
      <c r="BP215" s="19">
        <f t="shared" si="35"/>
        <v>8</v>
      </c>
      <c r="BQ215" s="250"/>
      <c r="BR215" s="17"/>
      <c r="BS215" s="19">
        <f t="shared" si="45"/>
        <v>16</v>
      </c>
      <c r="BT215" s="24" t="s">
        <v>968</v>
      </c>
      <c r="BU215" s="309" t="s">
        <v>1038</v>
      </c>
      <c r="BV215" s="19">
        <f t="shared" si="39"/>
        <v>24</v>
      </c>
      <c r="BW215" s="264" t="s">
        <v>972</v>
      </c>
      <c r="BX215" s="43" t="s">
        <v>995</v>
      </c>
      <c r="BY215" s="19">
        <f t="shared" si="43"/>
        <v>33</v>
      </c>
      <c r="BZ215" s="23"/>
      <c r="CA215" s="205" t="s">
        <v>789</v>
      </c>
      <c r="CB215" s="19">
        <f t="shared" si="42"/>
        <v>42</v>
      </c>
      <c r="CC215" s="360"/>
      <c r="CD215" s="57"/>
      <c r="CE215" s="19">
        <f t="shared" si="44"/>
        <v>50</v>
      </c>
      <c r="CF215" s="250"/>
      <c r="CG215" s="314"/>
    </row>
    <row r="216" spans="2:85" ht="117" customHeight="1">
      <c r="B216" s="38">
        <f t="shared" si="40"/>
        <v>21</v>
      </c>
      <c r="C216" s="16">
        <f t="shared" si="41"/>
        <v>44368</v>
      </c>
      <c r="D216" s="16"/>
      <c r="E216" s="19"/>
      <c r="F216" s="17"/>
      <c r="G216" s="17"/>
      <c r="H216" s="19"/>
      <c r="I216" s="17"/>
      <c r="J216" s="17"/>
      <c r="K216" s="19"/>
      <c r="L216" s="17"/>
      <c r="M216" s="17"/>
      <c r="N216" s="19"/>
      <c r="O216" s="17"/>
      <c r="P216" s="17"/>
      <c r="Q216" s="19"/>
      <c r="R216" s="17"/>
      <c r="S216" s="17"/>
      <c r="T216" s="19"/>
      <c r="U216" s="17"/>
      <c r="V216" s="17"/>
      <c r="W216" s="19"/>
      <c r="X216" s="17"/>
      <c r="Y216" s="17"/>
      <c r="Z216" s="19"/>
      <c r="AA216" s="17"/>
      <c r="AB216" s="17"/>
      <c r="AC216" s="19"/>
      <c r="AD216" s="17"/>
      <c r="AE216" s="17"/>
      <c r="AF216" s="19"/>
      <c r="AG216" s="17"/>
      <c r="AH216" s="17"/>
      <c r="AI216" s="19"/>
      <c r="AJ216" s="17"/>
      <c r="AK216" s="17"/>
      <c r="AL216" s="17"/>
      <c r="AM216" s="17"/>
      <c r="AN216" s="17"/>
      <c r="AO216" s="19"/>
      <c r="AP216" s="17"/>
      <c r="AQ216" s="17"/>
      <c r="AR216" s="19"/>
      <c r="AS216" s="17"/>
      <c r="AT216" s="17"/>
      <c r="AU216" s="19"/>
      <c r="AV216" s="17"/>
      <c r="AW216" s="17"/>
      <c r="AX216" s="19"/>
      <c r="AY216" s="17"/>
      <c r="AZ216" s="17"/>
      <c r="BA216" s="19"/>
      <c r="BB216" s="17"/>
      <c r="BC216" s="17"/>
      <c r="BD216" s="19"/>
      <c r="BE216" s="17"/>
      <c r="BF216" s="17"/>
      <c r="BG216" s="19"/>
      <c r="BH216" s="17"/>
      <c r="BI216" s="17"/>
      <c r="BJ216" s="19"/>
      <c r="BK216" s="17"/>
      <c r="BL216" s="17"/>
      <c r="BM216" s="19"/>
      <c r="BN216" s="17"/>
      <c r="BO216" s="17"/>
      <c r="BP216" s="19">
        <f t="shared" si="35"/>
        <v>7</v>
      </c>
      <c r="BQ216" s="17"/>
      <c r="BR216" s="17" t="s">
        <v>162</v>
      </c>
      <c r="BS216" s="19">
        <f t="shared" si="45"/>
        <v>15</v>
      </c>
      <c r="BT216" s="136" t="s">
        <v>917</v>
      </c>
      <c r="BU216" s="52" t="s">
        <v>1039</v>
      </c>
      <c r="BV216" s="19">
        <f t="shared" si="39"/>
        <v>23</v>
      </c>
      <c r="BW216" s="264" t="s">
        <v>975</v>
      </c>
      <c r="BX216" s="142" t="s">
        <v>977</v>
      </c>
      <c r="BY216" s="19">
        <f t="shared" si="43"/>
        <v>32</v>
      </c>
      <c r="BZ216" s="147" t="s">
        <v>958</v>
      </c>
      <c r="CA216" s="205" t="s">
        <v>780</v>
      </c>
      <c r="CB216" s="19">
        <f t="shared" si="42"/>
        <v>41</v>
      </c>
      <c r="CC216" s="360"/>
      <c r="CD216" s="205"/>
      <c r="CE216" s="19">
        <f t="shared" si="44"/>
        <v>49</v>
      </c>
      <c r="CF216" s="250"/>
      <c r="CG216" s="345"/>
    </row>
    <row r="217" spans="2:85" ht="117" customHeight="1">
      <c r="B217" s="38">
        <f t="shared" si="40"/>
        <v>22</v>
      </c>
      <c r="C217" s="16">
        <f t="shared" si="41"/>
        <v>44375</v>
      </c>
      <c r="D217" s="16"/>
      <c r="E217" s="19"/>
      <c r="F217" s="17"/>
      <c r="G217" s="17"/>
      <c r="H217" s="19"/>
      <c r="I217" s="17"/>
      <c r="J217" s="17"/>
      <c r="K217" s="19"/>
      <c r="L217" s="17"/>
      <c r="M217" s="17"/>
      <c r="N217" s="19"/>
      <c r="O217" s="17"/>
      <c r="P217" s="17"/>
      <c r="Q217" s="19"/>
      <c r="R217" s="17"/>
      <c r="S217" s="17"/>
      <c r="T217" s="19"/>
      <c r="U217" s="17"/>
      <c r="V217" s="17"/>
      <c r="W217" s="19"/>
      <c r="X217" s="17"/>
      <c r="Y217" s="17"/>
      <c r="Z217" s="19"/>
      <c r="AA217" s="17"/>
      <c r="AB217" s="17"/>
      <c r="AC217" s="19"/>
      <c r="AD217" s="17"/>
      <c r="AE217" s="17"/>
      <c r="AF217" s="19"/>
      <c r="AG217" s="17"/>
      <c r="AH217" s="17"/>
      <c r="AI217" s="19"/>
      <c r="AJ217" s="17"/>
      <c r="AK217" s="17"/>
      <c r="AL217" s="17"/>
      <c r="AM217" s="17"/>
      <c r="AN217" s="17"/>
      <c r="AO217" s="19"/>
      <c r="AP217" s="17"/>
      <c r="AQ217" s="17"/>
      <c r="AR217" s="19"/>
      <c r="AS217" s="17"/>
      <c r="AT217" s="17"/>
      <c r="AU217" s="19"/>
      <c r="AV217" s="17"/>
      <c r="AW217" s="17"/>
      <c r="AX217" s="19"/>
      <c r="AY217" s="17"/>
      <c r="AZ217" s="17"/>
      <c r="BA217" s="19"/>
      <c r="BB217" s="17"/>
      <c r="BC217" s="17"/>
      <c r="BD217" s="19"/>
      <c r="BE217" s="17"/>
      <c r="BF217" s="17"/>
      <c r="BG217" s="19"/>
      <c r="BH217" s="17"/>
      <c r="BI217" s="17"/>
      <c r="BJ217" s="19"/>
      <c r="BK217" s="17"/>
      <c r="BL217" s="17"/>
      <c r="BM217" s="19"/>
      <c r="BN217" s="17"/>
      <c r="BO217" s="17"/>
      <c r="BP217" s="19">
        <f t="shared" si="35"/>
        <v>6</v>
      </c>
      <c r="BQ217" s="17"/>
      <c r="BR217" s="17"/>
      <c r="BS217" s="19">
        <f t="shared" si="45"/>
        <v>14</v>
      </c>
      <c r="BT217" s="24" t="s">
        <v>1049</v>
      </c>
      <c r="BU217" s="43"/>
      <c r="BV217" s="19">
        <f t="shared" si="39"/>
        <v>22</v>
      </c>
      <c r="BW217" s="264" t="s">
        <v>971</v>
      </c>
      <c r="BX217" s="26" t="s">
        <v>965</v>
      </c>
      <c r="BY217" s="19">
        <f t="shared" si="43"/>
        <v>31</v>
      </c>
      <c r="BZ217" s="147" t="s">
        <v>1068</v>
      </c>
      <c r="CA217" s="317" t="s">
        <v>988</v>
      </c>
      <c r="CB217" s="19">
        <f t="shared" si="42"/>
        <v>40</v>
      </c>
      <c r="CC217" s="24" t="s">
        <v>773</v>
      </c>
      <c r="CD217" s="317" t="s">
        <v>982</v>
      </c>
      <c r="CE217" s="19">
        <f t="shared" si="44"/>
        <v>48</v>
      </c>
      <c r="CF217" s="329"/>
      <c r="CG217" s="346"/>
    </row>
    <row r="218" spans="2:85" ht="132.75" customHeight="1">
      <c r="B218" s="38">
        <f t="shared" si="40"/>
        <v>23</v>
      </c>
      <c r="C218" s="45">
        <f t="shared" si="41"/>
        <v>44382</v>
      </c>
      <c r="D218" s="16"/>
      <c r="E218" s="19"/>
      <c r="F218" s="17"/>
      <c r="G218" s="17"/>
      <c r="H218" s="19"/>
      <c r="I218" s="17"/>
      <c r="J218" s="17"/>
      <c r="K218" s="19"/>
      <c r="L218" s="17"/>
      <c r="M218" s="17"/>
      <c r="N218" s="19"/>
      <c r="O218" s="17"/>
      <c r="P218" s="17"/>
      <c r="Q218" s="19"/>
      <c r="R218" s="17"/>
      <c r="S218" s="17"/>
      <c r="T218" s="19"/>
      <c r="U218" s="17"/>
      <c r="V218" s="17"/>
      <c r="W218" s="19"/>
      <c r="X218" s="17"/>
      <c r="Y218" s="17"/>
      <c r="Z218" s="19"/>
      <c r="AA218" s="17"/>
      <c r="AB218" s="17"/>
      <c r="AC218" s="19"/>
      <c r="AD218" s="17"/>
      <c r="AE218" s="17"/>
      <c r="AF218" s="19"/>
      <c r="AG218" s="17"/>
      <c r="AH218" s="17"/>
      <c r="AI218" s="19"/>
      <c r="AJ218" s="17"/>
      <c r="AK218" s="17"/>
      <c r="AL218" s="17"/>
      <c r="AM218" s="17"/>
      <c r="AN218" s="17"/>
      <c r="AO218" s="19"/>
      <c r="AP218" s="17"/>
      <c r="AQ218" s="17"/>
      <c r="AR218" s="19"/>
      <c r="AS218" s="17"/>
      <c r="AT218" s="17"/>
      <c r="AU218" s="19"/>
      <c r="AV218" s="17"/>
      <c r="AW218" s="17"/>
      <c r="AX218" s="19"/>
      <c r="AY218" s="17"/>
      <c r="AZ218" s="17"/>
      <c r="BA218" s="19"/>
      <c r="BB218" s="17"/>
      <c r="BC218" s="17"/>
      <c r="BD218" s="19"/>
      <c r="BE218" s="17"/>
      <c r="BF218" s="17"/>
      <c r="BG218" s="19"/>
      <c r="BH218" s="17"/>
      <c r="BI218" s="17"/>
      <c r="BJ218" s="19"/>
      <c r="BK218" s="17"/>
      <c r="BL218" s="17"/>
      <c r="BM218" s="19"/>
      <c r="BN218" s="17"/>
      <c r="BO218" s="17"/>
      <c r="BP218" s="19">
        <f t="shared" si="35"/>
        <v>5</v>
      </c>
      <c r="BQ218" s="17"/>
      <c r="BR218" s="17"/>
      <c r="BS218" s="19">
        <f t="shared" si="45"/>
        <v>13</v>
      </c>
      <c r="BT218" s="24" t="s">
        <v>1042</v>
      </c>
      <c r="BU218" s="43"/>
      <c r="BV218" s="19">
        <f t="shared" si="39"/>
        <v>21</v>
      </c>
      <c r="BW218" s="264" t="s">
        <v>661</v>
      </c>
      <c r="BX218" s="20" t="s">
        <v>1033</v>
      </c>
      <c r="BY218" s="19">
        <f t="shared" si="43"/>
        <v>30</v>
      </c>
      <c r="BZ218" s="147" t="s">
        <v>973</v>
      </c>
      <c r="CA218" s="20"/>
      <c r="CB218" s="19">
        <f t="shared" si="42"/>
        <v>39</v>
      </c>
      <c r="CC218" s="24" t="s">
        <v>766</v>
      </c>
      <c r="CD218" s="43" t="s">
        <v>987</v>
      </c>
      <c r="CE218" s="19">
        <f t="shared" si="44"/>
        <v>47</v>
      </c>
      <c r="CF218" s="329"/>
      <c r="CG218" s="357"/>
    </row>
    <row r="219" spans="2:85" ht="130.5" customHeight="1">
      <c r="B219" s="38">
        <f t="shared" si="40"/>
        <v>24</v>
      </c>
      <c r="C219" s="16">
        <f t="shared" si="41"/>
        <v>44389</v>
      </c>
      <c r="D219" s="16"/>
      <c r="E219" s="19"/>
      <c r="F219" s="17"/>
      <c r="G219" s="17"/>
      <c r="H219" s="19"/>
      <c r="I219" s="17"/>
      <c r="J219" s="17"/>
      <c r="K219" s="19"/>
      <c r="L219" s="17"/>
      <c r="M219" s="17"/>
      <c r="N219" s="19"/>
      <c r="O219" s="17"/>
      <c r="P219" s="17"/>
      <c r="Q219" s="19"/>
      <c r="R219" s="17"/>
      <c r="S219" s="17"/>
      <c r="T219" s="19"/>
      <c r="U219" s="17"/>
      <c r="V219" s="17"/>
      <c r="W219" s="19"/>
      <c r="X219" s="17"/>
      <c r="Y219" s="17"/>
      <c r="Z219" s="19"/>
      <c r="AA219" s="17"/>
      <c r="AB219" s="17"/>
      <c r="AC219" s="19"/>
      <c r="AD219" s="17"/>
      <c r="AE219" s="17"/>
      <c r="AF219" s="19"/>
      <c r="AG219" s="17"/>
      <c r="AH219" s="17"/>
      <c r="AI219" s="19"/>
      <c r="AJ219" s="17"/>
      <c r="AK219" s="17"/>
      <c r="AL219" s="17"/>
      <c r="AM219" s="17"/>
      <c r="AN219" s="17"/>
      <c r="AO219" s="19"/>
      <c r="AP219" s="17"/>
      <c r="AQ219" s="17"/>
      <c r="AR219" s="19"/>
      <c r="AS219" s="17"/>
      <c r="AT219" s="17"/>
      <c r="AU219" s="19"/>
      <c r="AV219" s="17"/>
      <c r="AW219" s="17"/>
      <c r="AX219" s="19"/>
      <c r="AY219" s="17"/>
      <c r="AZ219" s="17"/>
      <c r="BA219" s="19"/>
      <c r="BB219" s="17"/>
      <c r="BC219" s="17"/>
      <c r="BD219" s="19"/>
      <c r="BE219" s="17"/>
      <c r="BF219" s="17"/>
      <c r="BG219" s="19"/>
      <c r="BH219" s="17"/>
      <c r="BI219" s="17"/>
      <c r="BJ219" s="19"/>
      <c r="BK219" s="17"/>
      <c r="BL219" s="17"/>
      <c r="BM219" s="19"/>
      <c r="BN219" s="17"/>
      <c r="BO219" s="17"/>
      <c r="BP219" s="19">
        <f t="shared" si="35"/>
        <v>4</v>
      </c>
      <c r="BQ219" s="17"/>
      <c r="BR219" s="17"/>
      <c r="BS219" s="19">
        <f t="shared" si="45"/>
        <v>12</v>
      </c>
      <c r="BT219" s="24" t="s">
        <v>919</v>
      </c>
      <c r="BU219" s="43"/>
      <c r="BV219" s="19">
        <f t="shared" si="39"/>
        <v>20</v>
      </c>
      <c r="BW219" s="256"/>
      <c r="BX219" s="26" t="s">
        <v>1035</v>
      </c>
      <c r="BY219" s="19">
        <f t="shared" si="43"/>
        <v>29</v>
      </c>
      <c r="BZ219" s="22" t="s">
        <v>974</v>
      </c>
      <c r="CA219" s="317" t="s">
        <v>646</v>
      </c>
      <c r="CB219" s="19">
        <f t="shared" si="42"/>
        <v>38</v>
      </c>
      <c r="CC219" s="24"/>
      <c r="CD219" s="43" t="s">
        <v>1046</v>
      </c>
      <c r="CE219" s="19">
        <f t="shared" si="44"/>
        <v>46</v>
      </c>
      <c r="CF219" s="329"/>
      <c r="CG219" s="357"/>
    </row>
    <row r="220" spans="2:85" ht="117" customHeight="1">
      <c r="B220" s="38">
        <f t="shared" si="40"/>
        <v>25</v>
      </c>
      <c r="C220" s="16">
        <f t="shared" si="41"/>
        <v>44396</v>
      </c>
      <c r="D220" s="16"/>
      <c r="E220" s="19"/>
      <c r="F220" s="17"/>
      <c r="G220" s="17"/>
      <c r="H220" s="19"/>
      <c r="I220" s="17"/>
      <c r="J220" s="17"/>
      <c r="K220" s="19"/>
      <c r="L220" s="17"/>
      <c r="M220" s="17"/>
      <c r="N220" s="19"/>
      <c r="O220" s="17"/>
      <c r="P220" s="17"/>
      <c r="Q220" s="19"/>
      <c r="R220" s="17"/>
      <c r="S220" s="17"/>
      <c r="T220" s="19"/>
      <c r="U220" s="17"/>
      <c r="V220" s="17"/>
      <c r="W220" s="19"/>
      <c r="X220" s="17"/>
      <c r="Y220" s="17"/>
      <c r="Z220" s="19"/>
      <c r="AA220" s="17"/>
      <c r="AB220" s="17"/>
      <c r="AC220" s="19"/>
      <c r="AD220" s="17"/>
      <c r="AE220" s="17"/>
      <c r="AF220" s="19"/>
      <c r="AG220" s="17"/>
      <c r="AH220" s="17"/>
      <c r="AI220" s="19"/>
      <c r="AJ220" s="17"/>
      <c r="AK220" s="17"/>
      <c r="AL220" s="17"/>
      <c r="AM220" s="17"/>
      <c r="AN220" s="17"/>
      <c r="AO220" s="19"/>
      <c r="AP220" s="17"/>
      <c r="AQ220" s="17"/>
      <c r="AR220" s="19"/>
      <c r="AS220" s="17"/>
      <c r="AT220" s="17"/>
      <c r="AU220" s="19"/>
      <c r="AV220" s="17"/>
      <c r="AW220" s="17"/>
      <c r="AX220" s="19"/>
      <c r="AY220" s="17"/>
      <c r="AZ220" s="17"/>
      <c r="BA220" s="19"/>
      <c r="BB220" s="17"/>
      <c r="BC220" s="17"/>
      <c r="BD220" s="19"/>
      <c r="BE220" s="17"/>
      <c r="BF220" s="17"/>
      <c r="BG220" s="19"/>
      <c r="BH220" s="17"/>
      <c r="BI220" s="17"/>
      <c r="BJ220" s="19"/>
      <c r="BK220" s="17"/>
      <c r="BL220" s="17"/>
      <c r="BM220" s="19"/>
      <c r="BN220" s="17"/>
      <c r="BO220" s="17"/>
      <c r="BP220" s="19">
        <f t="shared" si="35"/>
        <v>3</v>
      </c>
      <c r="BQ220" s="17"/>
      <c r="BR220" s="17"/>
      <c r="BS220" s="19">
        <f t="shared" si="45"/>
        <v>11</v>
      </c>
      <c r="BT220" s="24" t="s">
        <v>1044</v>
      </c>
      <c r="BU220" s="43" t="s">
        <v>921</v>
      </c>
      <c r="BV220" s="19">
        <f t="shared" si="39"/>
        <v>19</v>
      </c>
      <c r="BW220" s="450" t="s">
        <v>914</v>
      </c>
      <c r="BX220" s="26" t="s">
        <v>996</v>
      </c>
      <c r="BY220" s="19">
        <f t="shared" si="43"/>
        <v>28</v>
      </c>
      <c r="BZ220" s="274" t="s">
        <v>784</v>
      </c>
      <c r="CA220" s="57"/>
      <c r="CB220" s="19">
        <f t="shared" si="42"/>
        <v>37</v>
      </c>
      <c r="CC220" s="147" t="s">
        <v>643</v>
      </c>
      <c r="CD220" s="43" t="s">
        <v>1045</v>
      </c>
      <c r="CE220" s="19">
        <f t="shared" ref="CE220:CE264" si="46">CE221+1</f>
        <v>45</v>
      </c>
      <c r="CF220" s="24" t="s">
        <v>768</v>
      </c>
      <c r="CG220" s="359"/>
    </row>
    <row r="221" spans="2:85" ht="117" customHeight="1">
      <c r="B221" s="38">
        <f t="shared" si="40"/>
        <v>26</v>
      </c>
      <c r="C221" s="16">
        <f t="shared" si="41"/>
        <v>44403</v>
      </c>
      <c r="D221" s="16"/>
      <c r="E221" s="19"/>
      <c r="F221" s="17"/>
      <c r="G221" s="17"/>
      <c r="H221" s="19"/>
      <c r="I221" s="17"/>
      <c r="J221" s="17"/>
      <c r="K221" s="19"/>
      <c r="L221" s="17"/>
      <c r="M221" s="17"/>
      <c r="N221" s="19"/>
      <c r="O221" s="17"/>
      <c r="P221" s="17"/>
      <c r="Q221" s="19"/>
      <c r="R221" s="17"/>
      <c r="S221" s="17"/>
      <c r="T221" s="19"/>
      <c r="U221" s="17"/>
      <c r="V221" s="17"/>
      <c r="W221" s="19"/>
      <c r="X221" s="17"/>
      <c r="Y221" s="17"/>
      <c r="Z221" s="19"/>
      <c r="AA221" s="17"/>
      <c r="AB221" s="17"/>
      <c r="AC221" s="19"/>
      <c r="AD221" s="17"/>
      <c r="AE221" s="17"/>
      <c r="AF221" s="19"/>
      <c r="AG221" s="17"/>
      <c r="AH221" s="17"/>
      <c r="AI221" s="19"/>
      <c r="AJ221" s="17"/>
      <c r="AK221" s="17"/>
      <c r="AL221" s="17"/>
      <c r="AM221" s="17"/>
      <c r="AN221" s="17"/>
      <c r="AO221" s="19"/>
      <c r="AP221" s="17"/>
      <c r="AQ221" s="17"/>
      <c r="AR221" s="19"/>
      <c r="AS221" s="17"/>
      <c r="AT221" s="17"/>
      <c r="AU221" s="19"/>
      <c r="AV221" s="17"/>
      <c r="AW221" s="17"/>
      <c r="AX221" s="19"/>
      <c r="AY221" s="17"/>
      <c r="AZ221" s="17"/>
      <c r="BA221" s="19"/>
      <c r="BB221" s="17"/>
      <c r="BC221" s="17"/>
      <c r="BD221" s="19"/>
      <c r="BE221" s="17"/>
      <c r="BF221" s="17"/>
      <c r="BG221" s="19"/>
      <c r="BH221" s="17"/>
      <c r="BI221" s="17"/>
      <c r="BJ221" s="19"/>
      <c r="BK221" s="17"/>
      <c r="BL221" s="17"/>
      <c r="BM221" s="19"/>
      <c r="BN221" s="17"/>
      <c r="BO221" s="17"/>
      <c r="BP221" s="19">
        <f t="shared" si="35"/>
        <v>2</v>
      </c>
      <c r="BQ221" s="17"/>
      <c r="BR221" s="17"/>
      <c r="BS221" s="19">
        <f t="shared" si="45"/>
        <v>10</v>
      </c>
      <c r="BT221" s="224" t="s">
        <v>1025</v>
      </c>
      <c r="BU221" s="318" t="s">
        <v>546</v>
      </c>
      <c r="BV221" s="19">
        <f t="shared" si="39"/>
        <v>18</v>
      </c>
      <c r="BW221" s="22" t="s">
        <v>752</v>
      </c>
      <c r="BX221" s="26" t="s">
        <v>1037</v>
      </c>
      <c r="BY221" s="19">
        <f t="shared" si="43"/>
        <v>27</v>
      </c>
      <c r="BZ221" s="50" t="s">
        <v>1031</v>
      </c>
      <c r="CA221" s="57"/>
      <c r="CB221" s="19">
        <f t="shared" si="42"/>
        <v>36</v>
      </c>
      <c r="CC221" s="147" t="s">
        <v>771</v>
      </c>
      <c r="CD221" s="43" t="s">
        <v>984</v>
      </c>
      <c r="CE221" s="19">
        <f t="shared" si="46"/>
        <v>44</v>
      </c>
      <c r="CF221" s="24"/>
      <c r="CG221" s="31"/>
    </row>
    <row r="222" spans="2:85" ht="132.75" customHeight="1">
      <c r="B222" s="38">
        <f t="shared" si="40"/>
        <v>27</v>
      </c>
      <c r="C222" s="16">
        <f t="shared" si="41"/>
        <v>44410</v>
      </c>
      <c r="D222" s="16"/>
      <c r="E222" s="19"/>
      <c r="F222" s="17"/>
      <c r="G222" s="17"/>
      <c r="H222" s="19"/>
      <c r="I222" s="17"/>
      <c r="J222" s="17"/>
      <c r="K222" s="19"/>
      <c r="L222" s="17"/>
      <c r="M222" s="17"/>
      <c r="N222" s="19"/>
      <c r="O222" s="17"/>
      <c r="P222" s="17"/>
      <c r="Q222" s="19"/>
      <c r="R222" s="17"/>
      <c r="S222" s="17"/>
      <c r="T222" s="19"/>
      <c r="U222" s="17"/>
      <c r="V222" s="17"/>
      <c r="W222" s="19"/>
      <c r="X222" s="17"/>
      <c r="Y222" s="17"/>
      <c r="Z222" s="19"/>
      <c r="AA222" s="17"/>
      <c r="AB222" s="17"/>
      <c r="AC222" s="19"/>
      <c r="AD222" s="17"/>
      <c r="AE222" s="17"/>
      <c r="AF222" s="19"/>
      <c r="AG222" s="17"/>
      <c r="AH222" s="17"/>
      <c r="AI222" s="19"/>
      <c r="AJ222" s="17"/>
      <c r="AK222" s="17"/>
      <c r="AL222" s="17"/>
      <c r="AM222" s="17"/>
      <c r="AN222" s="17"/>
      <c r="AO222" s="19"/>
      <c r="AP222" s="17"/>
      <c r="AQ222" s="17"/>
      <c r="AR222" s="19"/>
      <c r="AS222" s="17"/>
      <c r="AT222" s="17"/>
      <c r="AU222" s="19"/>
      <c r="AV222" s="17"/>
      <c r="AW222" s="17"/>
      <c r="AX222" s="19"/>
      <c r="AY222" s="17"/>
      <c r="AZ222" s="17"/>
      <c r="BA222" s="19"/>
      <c r="BB222" s="17"/>
      <c r="BC222" s="17"/>
      <c r="BD222" s="19"/>
      <c r="BE222" s="17"/>
      <c r="BF222" s="17"/>
      <c r="BG222" s="19"/>
      <c r="BH222" s="17"/>
      <c r="BI222" s="17"/>
      <c r="BJ222" s="19"/>
      <c r="BK222" s="17"/>
      <c r="BL222" s="17"/>
      <c r="BM222" s="19"/>
      <c r="BN222" s="17"/>
      <c r="BO222" s="17"/>
      <c r="BP222" s="19">
        <v>1</v>
      </c>
      <c r="BQ222" s="17"/>
      <c r="BR222" s="17"/>
      <c r="BS222" s="19">
        <f t="shared" si="45"/>
        <v>9</v>
      </c>
      <c r="BT222" s="250"/>
      <c r="BU222" s="17" t="s">
        <v>408</v>
      </c>
      <c r="BV222" s="19">
        <f t="shared" si="39"/>
        <v>17</v>
      </c>
      <c r="BW222" s="136" t="s">
        <v>877</v>
      </c>
      <c r="BX222" s="42" t="s">
        <v>636</v>
      </c>
      <c r="BY222" s="19">
        <f t="shared" si="43"/>
        <v>26</v>
      </c>
      <c r="BZ222" s="143" t="s">
        <v>976</v>
      </c>
      <c r="CA222" s="451" t="s">
        <v>978</v>
      </c>
      <c r="CB222" s="19">
        <f t="shared" si="42"/>
        <v>35</v>
      </c>
      <c r="CC222" s="23" t="s">
        <v>772</v>
      </c>
      <c r="CD222" s="43" t="s">
        <v>985</v>
      </c>
      <c r="CE222" s="19">
        <f t="shared" si="46"/>
        <v>43</v>
      </c>
      <c r="CF222" s="24" t="s">
        <v>769</v>
      </c>
      <c r="CG222" s="314"/>
    </row>
    <row r="223" spans="2:85" ht="149.25" customHeight="1">
      <c r="B223" s="38">
        <f t="shared" si="40"/>
        <v>28</v>
      </c>
      <c r="C223" s="16">
        <f t="shared" si="41"/>
        <v>44417</v>
      </c>
      <c r="D223" s="16"/>
      <c r="E223" s="19"/>
      <c r="F223" s="17"/>
      <c r="G223" s="17"/>
      <c r="H223" s="19"/>
      <c r="I223" s="17"/>
      <c r="J223" s="17"/>
      <c r="K223" s="19"/>
      <c r="L223" s="17"/>
      <c r="M223" s="17"/>
      <c r="N223" s="19"/>
      <c r="O223" s="17"/>
      <c r="P223" s="17"/>
      <c r="Q223" s="19"/>
      <c r="R223" s="17"/>
      <c r="S223" s="17"/>
      <c r="T223" s="19"/>
      <c r="U223" s="17"/>
      <c r="V223" s="17"/>
      <c r="W223" s="19"/>
      <c r="X223" s="17"/>
      <c r="Y223" s="17"/>
      <c r="Z223" s="19"/>
      <c r="AA223" s="17"/>
      <c r="AB223" s="17"/>
      <c r="AC223" s="19"/>
      <c r="AD223" s="17"/>
      <c r="AE223" s="17"/>
      <c r="AF223" s="19"/>
      <c r="AG223" s="17"/>
      <c r="AH223" s="17"/>
      <c r="AI223" s="19"/>
      <c r="AJ223" s="17"/>
      <c r="AK223" s="17"/>
      <c r="AL223" s="17"/>
      <c r="AM223" s="17"/>
      <c r="AN223" s="17"/>
      <c r="AO223" s="19"/>
      <c r="AP223" s="17"/>
      <c r="AQ223" s="17"/>
      <c r="AR223" s="19"/>
      <c r="AS223" s="17"/>
      <c r="AT223" s="17"/>
      <c r="AU223" s="19"/>
      <c r="AV223" s="17"/>
      <c r="AW223" s="17"/>
      <c r="AX223" s="19"/>
      <c r="AY223" s="17"/>
      <c r="AZ223" s="17"/>
      <c r="BA223" s="19"/>
      <c r="BB223" s="17"/>
      <c r="BC223" s="17"/>
      <c r="BD223" s="19"/>
      <c r="BE223" s="17"/>
      <c r="BF223" s="17"/>
      <c r="BG223" s="19"/>
      <c r="BH223" s="17"/>
      <c r="BI223" s="17"/>
      <c r="BJ223" s="19"/>
      <c r="BK223" s="17"/>
      <c r="BL223" s="17"/>
      <c r="BM223" s="19"/>
      <c r="BN223" s="17"/>
      <c r="BO223" s="17"/>
      <c r="BP223" s="19">
        <v>0</v>
      </c>
      <c r="BQ223" s="17" t="s">
        <v>311</v>
      </c>
      <c r="BR223" s="17"/>
      <c r="BS223" s="19">
        <f t="shared" si="45"/>
        <v>8</v>
      </c>
      <c r="BT223" s="250"/>
      <c r="BU223" s="17"/>
      <c r="BV223" s="19">
        <f t="shared" si="39"/>
        <v>16</v>
      </c>
      <c r="BW223" s="24" t="s">
        <v>968</v>
      </c>
      <c r="BX223" s="309" t="s">
        <v>1038</v>
      </c>
      <c r="BY223" s="19">
        <f t="shared" si="43"/>
        <v>25</v>
      </c>
      <c r="BZ223" s="264" t="s">
        <v>972</v>
      </c>
      <c r="CA223" s="43" t="s">
        <v>995</v>
      </c>
      <c r="CB223" s="19">
        <f t="shared" si="42"/>
        <v>34</v>
      </c>
      <c r="CC223" s="23" t="s">
        <v>655</v>
      </c>
      <c r="CD223" s="205" t="s">
        <v>1030</v>
      </c>
      <c r="CE223" s="19">
        <f t="shared" si="46"/>
        <v>42</v>
      </c>
      <c r="CF223" s="360"/>
      <c r="CG223" s="57"/>
    </row>
    <row r="224" spans="2:85" ht="103.5" customHeight="1">
      <c r="B224" s="38">
        <f t="shared" si="40"/>
        <v>29</v>
      </c>
      <c r="C224" s="16">
        <f t="shared" si="41"/>
        <v>44424</v>
      </c>
      <c r="D224" s="16"/>
      <c r="E224" s="19"/>
      <c r="F224" s="17"/>
      <c r="G224" s="17"/>
      <c r="H224" s="19"/>
      <c r="I224" s="17"/>
      <c r="J224" s="17"/>
      <c r="K224" s="19"/>
      <c r="L224" s="17"/>
      <c r="M224" s="17"/>
      <c r="N224" s="19"/>
      <c r="O224" s="17"/>
      <c r="P224" s="17"/>
      <c r="Q224" s="19"/>
      <c r="R224" s="17"/>
      <c r="S224" s="17"/>
      <c r="T224" s="19"/>
      <c r="U224" s="17"/>
      <c r="V224" s="17"/>
      <c r="W224" s="19"/>
      <c r="X224" s="17"/>
      <c r="Y224" s="17"/>
      <c r="Z224" s="19"/>
      <c r="AA224" s="17"/>
      <c r="AB224" s="17"/>
      <c r="AC224" s="19"/>
      <c r="AD224" s="17"/>
      <c r="AE224" s="17"/>
      <c r="AF224" s="19"/>
      <c r="AG224" s="17"/>
      <c r="AH224" s="17"/>
      <c r="AI224" s="19"/>
      <c r="AJ224" s="17"/>
      <c r="AK224" s="17"/>
      <c r="AL224" s="17"/>
      <c r="AM224" s="17"/>
      <c r="AN224" s="17"/>
      <c r="AO224" s="19"/>
      <c r="AP224" s="17"/>
      <c r="AQ224" s="17"/>
      <c r="AR224" s="19"/>
      <c r="AS224" s="17"/>
      <c r="AT224" s="17"/>
      <c r="AU224" s="19"/>
      <c r="AV224" s="17"/>
      <c r="AW224" s="17"/>
      <c r="AX224" s="19"/>
      <c r="AY224" s="17"/>
      <c r="AZ224" s="17"/>
      <c r="BA224" s="19"/>
      <c r="BB224" s="17"/>
      <c r="BC224" s="17"/>
      <c r="BD224" s="19"/>
      <c r="BE224" s="17"/>
      <c r="BF224" s="17"/>
      <c r="BG224" s="19"/>
      <c r="BH224" s="17"/>
      <c r="BI224" s="17"/>
      <c r="BJ224" s="19"/>
      <c r="BK224" s="17"/>
      <c r="BL224" s="17"/>
      <c r="BM224" s="19"/>
      <c r="BN224" s="17"/>
      <c r="BO224" s="17"/>
      <c r="BP224" s="19"/>
      <c r="BQ224" s="17"/>
      <c r="BR224" s="17"/>
      <c r="BS224" s="19">
        <f t="shared" si="45"/>
        <v>7</v>
      </c>
      <c r="BT224" s="17"/>
      <c r="BU224" s="17" t="s">
        <v>162</v>
      </c>
      <c r="BV224" s="19">
        <f t="shared" si="39"/>
        <v>15</v>
      </c>
      <c r="BW224" s="136" t="s">
        <v>917</v>
      </c>
      <c r="BX224" s="52" t="s">
        <v>1039</v>
      </c>
      <c r="BY224" s="19">
        <f t="shared" si="43"/>
        <v>24</v>
      </c>
      <c r="BZ224" s="264"/>
      <c r="CA224" s="43"/>
      <c r="CB224" s="19">
        <f t="shared" si="42"/>
        <v>33</v>
      </c>
      <c r="CC224" s="23"/>
      <c r="CD224" s="205" t="s">
        <v>789</v>
      </c>
      <c r="CE224" s="19">
        <f t="shared" si="46"/>
        <v>41</v>
      </c>
      <c r="CF224" s="360"/>
      <c r="CG224" s="205"/>
    </row>
    <row r="225" spans="1:85" ht="135.75" customHeight="1">
      <c r="B225" s="38">
        <f t="shared" si="40"/>
        <v>30</v>
      </c>
      <c r="C225" s="16">
        <f t="shared" si="41"/>
        <v>44431</v>
      </c>
      <c r="D225" s="16"/>
      <c r="E225" s="19"/>
      <c r="F225" s="17"/>
      <c r="G225" s="17"/>
      <c r="H225" s="19"/>
      <c r="I225" s="17"/>
      <c r="J225" s="17"/>
      <c r="K225" s="19"/>
      <c r="L225" s="17"/>
      <c r="M225" s="17"/>
      <c r="N225" s="19"/>
      <c r="O225" s="17"/>
      <c r="P225" s="17"/>
      <c r="Q225" s="19"/>
      <c r="R225" s="17"/>
      <c r="S225" s="17"/>
      <c r="T225" s="19"/>
      <c r="U225" s="17"/>
      <c r="V225" s="17"/>
      <c r="W225" s="19"/>
      <c r="X225" s="17"/>
      <c r="Y225" s="17"/>
      <c r="Z225" s="19"/>
      <c r="AA225" s="17"/>
      <c r="AB225" s="17"/>
      <c r="AC225" s="19"/>
      <c r="AD225" s="17"/>
      <c r="AE225" s="17"/>
      <c r="AF225" s="19"/>
      <c r="AG225" s="17"/>
      <c r="AH225" s="17"/>
      <c r="AI225" s="19"/>
      <c r="AJ225" s="17"/>
      <c r="AK225" s="17"/>
      <c r="AL225" s="17"/>
      <c r="AM225" s="17"/>
      <c r="AN225" s="17"/>
      <c r="AO225" s="19"/>
      <c r="AP225" s="17"/>
      <c r="AQ225" s="17"/>
      <c r="AR225" s="19"/>
      <c r="AS225" s="17"/>
      <c r="AT225" s="17"/>
      <c r="AU225" s="19"/>
      <c r="AV225" s="17"/>
      <c r="AW225" s="17"/>
      <c r="AX225" s="19"/>
      <c r="AY225" s="17"/>
      <c r="AZ225" s="17"/>
      <c r="BA225" s="19"/>
      <c r="BB225" s="17"/>
      <c r="BC225" s="17"/>
      <c r="BD225" s="19"/>
      <c r="BE225" s="17"/>
      <c r="BF225" s="17"/>
      <c r="BG225" s="19"/>
      <c r="BH225" s="17"/>
      <c r="BI225" s="17"/>
      <c r="BJ225" s="19"/>
      <c r="BK225" s="17"/>
      <c r="BL225" s="17"/>
      <c r="BM225" s="19"/>
      <c r="BN225" s="17"/>
      <c r="BO225" s="17"/>
      <c r="BP225" s="19"/>
      <c r="BQ225" s="17"/>
      <c r="BR225" s="17"/>
      <c r="BS225" s="19">
        <f t="shared" si="45"/>
        <v>6</v>
      </c>
      <c r="BT225" s="17"/>
      <c r="BU225" s="17"/>
      <c r="BV225" s="19">
        <f t="shared" si="39"/>
        <v>14</v>
      </c>
      <c r="BW225" s="24" t="s">
        <v>1026</v>
      </c>
      <c r="BX225" s="43"/>
      <c r="BY225" s="19">
        <f t="shared" si="43"/>
        <v>23</v>
      </c>
      <c r="BZ225" s="264" t="s">
        <v>975</v>
      </c>
      <c r="CA225" s="142" t="s">
        <v>977</v>
      </c>
      <c r="CB225" s="19">
        <f t="shared" si="42"/>
        <v>32</v>
      </c>
      <c r="CC225" s="147" t="s">
        <v>958</v>
      </c>
      <c r="CD225" s="205" t="s">
        <v>780</v>
      </c>
      <c r="CE225" s="19">
        <f t="shared" si="46"/>
        <v>40</v>
      </c>
      <c r="CF225" s="24" t="s">
        <v>773</v>
      </c>
      <c r="CG225" s="317" t="s">
        <v>982</v>
      </c>
    </row>
    <row r="226" spans="1:85" ht="110.25" customHeight="1">
      <c r="B226" s="38">
        <f t="shared" si="40"/>
        <v>31</v>
      </c>
      <c r="C226" s="16">
        <f t="shared" si="41"/>
        <v>44438</v>
      </c>
      <c r="D226" s="16"/>
      <c r="E226" s="19"/>
      <c r="F226" s="17"/>
      <c r="G226" s="17"/>
      <c r="H226" s="19"/>
      <c r="I226" s="17"/>
      <c r="J226" s="17"/>
      <c r="K226" s="19"/>
      <c r="L226" s="17"/>
      <c r="M226" s="17"/>
      <c r="N226" s="19"/>
      <c r="O226" s="17"/>
      <c r="P226" s="17"/>
      <c r="Q226" s="19"/>
      <c r="R226" s="17"/>
      <c r="S226" s="17"/>
      <c r="T226" s="19"/>
      <c r="U226" s="17"/>
      <c r="V226" s="17"/>
      <c r="W226" s="19"/>
      <c r="X226" s="17"/>
      <c r="Y226" s="17"/>
      <c r="Z226" s="19"/>
      <c r="AA226" s="17"/>
      <c r="AB226" s="17"/>
      <c r="AC226" s="19"/>
      <c r="AD226" s="17"/>
      <c r="AE226" s="17"/>
      <c r="AF226" s="19"/>
      <c r="AG226" s="17"/>
      <c r="AH226" s="17"/>
      <c r="AI226" s="19"/>
      <c r="AJ226" s="17"/>
      <c r="AK226" s="17"/>
      <c r="AL226" s="17"/>
      <c r="AM226" s="17"/>
      <c r="AN226" s="17"/>
      <c r="AO226" s="19"/>
      <c r="AP226" s="17"/>
      <c r="AQ226" s="17"/>
      <c r="AR226" s="19"/>
      <c r="AS226" s="17"/>
      <c r="AT226" s="17"/>
      <c r="AU226" s="19"/>
      <c r="AV226" s="17"/>
      <c r="AW226" s="17"/>
      <c r="AX226" s="19"/>
      <c r="AY226" s="17"/>
      <c r="AZ226" s="17"/>
      <c r="BA226" s="19"/>
      <c r="BB226" s="17"/>
      <c r="BC226" s="17"/>
      <c r="BD226" s="19"/>
      <c r="BE226" s="17"/>
      <c r="BF226" s="17"/>
      <c r="BG226" s="19"/>
      <c r="BH226" s="17"/>
      <c r="BI226" s="17"/>
      <c r="BJ226" s="19"/>
      <c r="BK226" s="17"/>
      <c r="BL226" s="17"/>
      <c r="BM226" s="19"/>
      <c r="BN226" s="17"/>
      <c r="BO226" s="17"/>
      <c r="BP226" s="19"/>
      <c r="BQ226" s="17"/>
      <c r="BR226" s="17"/>
      <c r="BS226" s="19">
        <f t="shared" si="45"/>
        <v>5</v>
      </c>
      <c r="BT226" s="17"/>
      <c r="BU226" s="17"/>
      <c r="BV226" s="19">
        <f t="shared" si="39"/>
        <v>13</v>
      </c>
      <c r="BW226" s="224"/>
      <c r="BX226" s="43"/>
      <c r="BY226" s="19">
        <f t="shared" si="43"/>
        <v>22</v>
      </c>
      <c r="BZ226" s="264" t="s">
        <v>971</v>
      </c>
      <c r="CA226" s="26" t="s">
        <v>965</v>
      </c>
      <c r="CB226" s="19">
        <f t="shared" si="42"/>
        <v>31</v>
      </c>
      <c r="CC226" s="147" t="s">
        <v>970</v>
      </c>
      <c r="CD226" s="317" t="s">
        <v>988</v>
      </c>
      <c r="CE226" s="19">
        <f t="shared" si="46"/>
        <v>39</v>
      </c>
      <c r="CF226" s="24" t="s">
        <v>766</v>
      </c>
      <c r="CG226" s="43" t="s">
        <v>987</v>
      </c>
    </row>
    <row r="227" spans="1:85" ht="102" customHeight="1">
      <c r="B227" s="38">
        <f t="shared" si="40"/>
        <v>32</v>
      </c>
      <c r="C227" s="16">
        <f t="shared" si="41"/>
        <v>44445</v>
      </c>
      <c r="D227" s="16"/>
      <c r="E227" s="19"/>
      <c r="F227" s="17"/>
      <c r="G227" s="17"/>
      <c r="H227" s="19"/>
      <c r="I227" s="17"/>
      <c r="J227" s="17"/>
      <c r="K227" s="19"/>
      <c r="L227" s="17"/>
      <c r="M227" s="17"/>
      <c r="N227" s="19"/>
      <c r="O227" s="17"/>
      <c r="P227" s="17"/>
      <c r="Q227" s="19"/>
      <c r="R227" s="17"/>
      <c r="S227" s="17"/>
      <c r="T227" s="19"/>
      <c r="U227" s="17"/>
      <c r="V227" s="17"/>
      <c r="W227" s="19"/>
      <c r="X227" s="17"/>
      <c r="Y227" s="17"/>
      <c r="Z227" s="19"/>
      <c r="AA227" s="17"/>
      <c r="AB227" s="17"/>
      <c r="AC227" s="19"/>
      <c r="AD227" s="17"/>
      <c r="AE227" s="17"/>
      <c r="AF227" s="19"/>
      <c r="AG227" s="17"/>
      <c r="AH227" s="17"/>
      <c r="AI227" s="19"/>
      <c r="AJ227" s="17"/>
      <c r="AK227" s="17"/>
      <c r="AL227" s="17"/>
      <c r="AM227" s="17"/>
      <c r="AN227" s="17"/>
      <c r="AO227" s="19"/>
      <c r="AP227" s="17"/>
      <c r="AQ227" s="17"/>
      <c r="AR227" s="19"/>
      <c r="AS227" s="17"/>
      <c r="AT227" s="17"/>
      <c r="AU227" s="19"/>
      <c r="AV227" s="17"/>
      <c r="AW227" s="17"/>
      <c r="AX227" s="19"/>
      <c r="AY227" s="17"/>
      <c r="AZ227" s="17"/>
      <c r="BA227" s="19"/>
      <c r="BB227" s="17"/>
      <c r="BC227" s="17"/>
      <c r="BD227" s="19"/>
      <c r="BE227" s="17"/>
      <c r="BF227" s="17"/>
      <c r="BG227" s="19"/>
      <c r="BH227" s="17"/>
      <c r="BI227" s="17"/>
      <c r="BJ227" s="19"/>
      <c r="BK227" s="17"/>
      <c r="BL227" s="17"/>
      <c r="BM227" s="19"/>
      <c r="BN227" s="17"/>
      <c r="BO227" s="17"/>
      <c r="BP227" s="19"/>
      <c r="BQ227" s="17"/>
      <c r="BR227" s="17"/>
      <c r="BS227" s="19">
        <f t="shared" si="45"/>
        <v>4</v>
      </c>
      <c r="BT227" s="17"/>
      <c r="BU227" s="17"/>
      <c r="BV227" s="19">
        <f t="shared" si="39"/>
        <v>12</v>
      </c>
      <c r="BW227" s="24" t="s">
        <v>1042</v>
      </c>
      <c r="BX227" s="319" t="s">
        <v>634</v>
      </c>
      <c r="BY227" s="19">
        <f t="shared" si="43"/>
        <v>21</v>
      </c>
      <c r="BZ227" s="264" t="s">
        <v>661</v>
      </c>
      <c r="CA227" s="20" t="s">
        <v>1033</v>
      </c>
      <c r="CB227" s="19">
        <f t="shared" si="42"/>
        <v>30</v>
      </c>
      <c r="CC227" s="147" t="s">
        <v>973</v>
      </c>
      <c r="CD227" s="20"/>
      <c r="CE227" s="19">
        <f t="shared" si="46"/>
        <v>38</v>
      </c>
      <c r="CF227" s="24"/>
      <c r="CG227" s="43" t="s">
        <v>1046</v>
      </c>
    </row>
    <row r="228" spans="1:85" ht="70.5" customHeight="1">
      <c r="B228" s="38">
        <f t="shared" si="40"/>
        <v>33</v>
      </c>
      <c r="C228" s="16">
        <f t="shared" si="41"/>
        <v>44452</v>
      </c>
      <c r="D228" s="16"/>
      <c r="E228" s="19"/>
      <c r="F228" s="17"/>
      <c r="G228" s="17"/>
      <c r="H228" s="19"/>
      <c r="I228" s="17"/>
      <c r="J228" s="17"/>
      <c r="K228" s="19"/>
      <c r="L228" s="17"/>
      <c r="M228" s="17"/>
      <c r="N228" s="19"/>
      <c r="O228" s="17"/>
      <c r="P228" s="17"/>
      <c r="Q228" s="19"/>
      <c r="R228" s="17"/>
      <c r="S228" s="17"/>
      <c r="T228" s="19"/>
      <c r="U228" s="17"/>
      <c r="V228" s="17"/>
      <c r="W228" s="19"/>
      <c r="X228" s="17"/>
      <c r="Y228" s="17"/>
      <c r="Z228" s="19"/>
      <c r="AA228" s="17"/>
      <c r="AB228" s="17"/>
      <c r="AC228" s="19"/>
      <c r="AD228" s="17"/>
      <c r="AE228" s="17"/>
      <c r="AF228" s="19"/>
      <c r="AG228" s="17"/>
      <c r="AH228" s="17"/>
      <c r="AI228" s="19"/>
      <c r="AJ228" s="17"/>
      <c r="AK228" s="17"/>
      <c r="AL228" s="17"/>
      <c r="AM228" s="17"/>
      <c r="AN228" s="17"/>
      <c r="AO228" s="19"/>
      <c r="AP228" s="17"/>
      <c r="AQ228" s="17"/>
      <c r="AR228" s="19"/>
      <c r="AS228" s="17"/>
      <c r="AT228" s="17"/>
      <c r="AU228" s="19"/>
      <c r="AV228" s="17"/>
      <c r="AW228" s="17"/>
      <c r="AX228" s="19"/>
      <c r="AY228" s="17"/>
      <c r="AZ228" s="17"/>
      <c r="BA228" s="19"/>
      <c r="BB228" s="17"/>
      <c r="BC228" s="17"/>
      <c r="BD228" s="19"/>
      <c r="BE228" s="17"/>
      <c r="BF228" s="17"/>
      <c r="BG228" s="19"/>
      <c r="BH228" s="17"/>
      <c r="BI228" s="17"/>
      <c r="BJ228" s="19"/>
      <c r="BK228" s="17"/>
      <c r="BL228" s="17"/>
      <c r="BM228" s="19"/>
      <c r="BN228" s="17"/>
      <c r="BO228" s="17"/>
      <c r="BP228" s="19"/>
      <c r="BQ228" s="17"/>
      <c r="BR228" s="17"/>
      <c r="BS228" s="19">
        <f t="shared" si="45"/>
        <v>3</v>
      </c>
      <c r="BT228" s="17"/>
      <c r="BU228" s="17"/>
      <c r="BV228" s="19">
        <f t="shared" si="39"/>
        <v>11</v>
      </c>
      <c r="BW228" s="24" t="s">
        <v>1043</v>
      </c>
      <c r="BX228" s="129"/>
      <c r="BY228" s="19">
        <f t="shared" si="43"/>
        <v>20</v>
      </c>
      <c r="BZ228" s="256"/>
      <c r="CA228" s="26" t="s">
        <v>1035</v>
      </c>
      <c r="CB228" s="19">
        <f t="shared" si="42"/>
        <v>29</v>
      </c>
      <c r="CC228" s="22" t="s">
        <v>974</v>
      </c>
      <c r="CD228" s="317" t="s">
        <v>646</v>
      </c>
      <c r="CE228" s="19">
        <f t="shared" si="46"/>
        <v>37</v>
      </c>
      <c r="CF228" s="147" t="s">
        <v>643</v>
      </c>
      <c r="CG228" s="43" t="s">
        <v>1045</v>
      </c>
    </row>
    <row r="229" spans="1:85" ht="70.5" customHeight="1">
      <c r="B229" s="38">
        <f t="shared" si="40"/>
        <v>34</v>
      </c>
      <c r="C229" s="16">
        <f t="shared" si="41"/>
        <v>44459</v>
      </c>
      <c r="D229" s="16"/>
      <c r="E229" s="19"/>
      <c r="F229" s="17"/>
      <c r="G229" s="17"/>
      <c r="H229" s="19"/>
      <c r="I229" s="17"/>
      <c r="J229" s="17"/>
      <c r="K229" s="19"/>
      <c r="L229" s="17"/>
      <c r="M229" s="17"/>
      <c r="N229" s="19"/>
      <c r="O229" s="17"/>
      <c r="P229" s="17"/>
      <c r="Q229" s="19"/>
      <c r="R229" s="17"/>
      <c r="S229" s="17"/>
      <c r="T229" s="19"/>
      <c r="U229" s="17"/>
      <c r="V229" s="17"/>
      <c r="W229" s="19"/>
      <c r="X229" s="17"/>
      <c r="Y229" s="17"/>
      <c r="Z229" s="19"/>
      <c r="AA229" s="17"/>
      <c r="AB229" s="17"/>
      <c r="AC229" s="19"/>
      <c r="AD229" s="17"/>
      <c r="AE229" s="17"/>
      <c r="AF229" s="19"/>
      <c r="AG229" s="17"/>
      <c r="AH229" s="17"/>
      <c r="AI229" s="19"/>
      <c r="AJ229" s="17"/>
      <c r="AK229" s="17"/>
      <c r="AL229" s="17"/>
      <c r="AM229" s="17"/>
      <c r="AN229" s="17"/>
      <c r="AO229" s="19"/>
      <c r="AP229" s="17"/>
      <c r="AQ229" s="17"/>
      <c r="AR229" s="19"/>
      <c r="AS229" s="17"/>
      <c r="AT229" s="17"/>
      <c r="AU229" s="19"/>
      <c r="AV229" s="17"/>
      <c r="AW229" s="17"/>
      <c r="AX229" s="19"/>
      <c r="AY229" s="17"/>
      <c r="AZ229" s="17"/>
      <c r="BA229" s="19"/>
      <c r="BB229" s="17"/>
      <c r="BC229" s="17"/>
      <c r="BD229" s="19"/>
      <c r="BE229" s="17"/>
      <c r="BF229" s="17"/>
      <c r="BG229" s="19"/>
      <c r="BH229" s="17"/>
      <c r="BI229" s="17"/>
      <c r="BJ229" s="19"/>
      <c r="BK229" s="17"/>
      <c r="BL229" s="17"/>
      <c r="BM229" s="19"/>
      <c r="BN229" s="17"/>
      <c r="BO229" s="17"/>
      <c r="BP229" s="19"/>
      <c r="BQ229" s="17"/>
      <c r="BR229" s="17"/>
      <c r="BS229" s="19">
        <f t="shared" si="45"/>
        <v>2</v>
      </c>
      <c r="BT229" s="17"/>
      <c r="BU229" s="17"/>
      <c r="BV229" s="19">
        <f t="shared" si="39"/>
        <v>10</v>
      </c>
      <c r="BW229" s="224" t="s">
        <v>1025</v>
      </c>
      <c r="BX229" s="318" t="s">
        <v>546</v>
      </c>
      <c r="BY229" s="19">
        <f t="shared" si="43"/>
        <v>19</v>
      </c>
      <c r="BZ229" s="450" t="s">
        <v>914</v>
      </c>
      <c r="CA229" s="26" t="s">
        <v>996</v>
      </c>
      <c r="CB229" s="19">
        <f t="shared" si="42"/>
        <v>28</v>
      </c>
      <c r="CC229" s="274" t="s">
        <v>784</v>
      </c>
      <c r="CD229" s="57"/>
      <c r="CE229" s="19">
        <f t="shared" si="46"/>
        <v>36</v>
      </c>
      <c r="CF229" s="147" t="s">
        <v>771</v>
      </c>
      <c r="CG229" s="43" t="s">
        <v>984</v>
      </c>
    </row>
    <row r="230" spans="1:85" ht="98.25" customHeight="1">
      <c r="B230" s="38">
        <f t="shared" ref="B230:B277" si="47">B229+1</f>
        <v>35</v>
      </c>
      <c r="C230" s="16">
        <f t="shared" ref="C230:C277" si="48">C229+7</f>
        <v>44466</v>
      </c>
      <c r="D230" s="16"/>
      <c r="E230" s="19"/>
      <c r="F230" s="17"/>
      <c r="G230" s="17"/>
      <c r="H230" s="19"/>
      <c r="I230" s="17"/>
      <c r="J230" s="17"/>
      <c r="K230" s="19"/>
      <c r="L230" s="17"/>
      <c r="M230" s="17"/>
      <c r="N230" s="19"/>
      <c r="O230" s="17"/>
      <c r="P230" s="17"/>
      <c r="Q230" s="19"/>
      <c r="R230" s="17"/>
      <c r="S230" s="17"/>
      <c r="T230" s="19"/>
      <c r="U230" s="17"/>
      <c r="V230" s="17"/>
      <c r="W230" s="19"/>
      <c r="X230" s="17"/>
      <c r="Y230" s="17"/>
      <c r="Z230" s="19"/>
      <c r="AA230" s="17"/>
      <c r="AB230" s="17"/>
      <c r="AC230" s="19"/>
      <c r="AD230" s="17"/>
      <c r="AE230" s="17"/>
      <c r="AF230" s="19"/>
      <c r="AG230" s="17"/>
      <c r="AH230" s="17"/>
      <c r="AI230" s="19"/>
      <c r="AJ230" s="17"/>
      <c r="AK230" s="17"/>
      <c r="AL230" s="17"/>
      <c r="AM230" s="17"/>
      <c r="AN230" s="17"/>
      <c r="AO230" s="19"/>
      <c r="AP230" s="17"/>
      <c r="AQ230" s="17"/>
      <c r="AR230" s="19"/>
      <c r="AS230" s="17"/>
      <c r="AT230" s="17"/>
      <c r="AU230" s="19"/>
      <c r="AV230" s="17"/>
      <c r="AW230" s="17"/>
      <c r="AX230" s="19"/>
      <c r="AY230" s="17"/>
      <c r="AZ230" s="17"/>
      <c r="BA230" s="19"/>
      <c r="BB230" s="17"/>
      <c r="BC230" s="17"/>
      <c r="BD230" s="19"/>
      <c r="BE230" s="17"/>
      <c r="BF230" s="17"/>
      <c r="BG230" s="19"/>
      <c r="BH230" s="17"/>
      <c r="BI230" s="17"/>
      <c r="BJ230" s="19"/>
      <c r="BK230" s="17"/>
      <c r="BL230" s="17"/>
      <c r="BM230" s="19"/>
      <c r="BN230" s="17"/>
      <c r="BO230" s="17"/>
      <c r="BP230" s="19"/>
      <c r="BQ230" s="17"/>
      <c r="BR230" s="17"/>
      <c r="BS230" s="19">
        <f t="shared" ref="BS230" si="49">BS231+1</f>
        <v>1</v>
      </c>
      <c r="BT230" s="17"/>
      <c r="BU230" s="17"/>
      <c r="BV230" s="19">
        <f t="shared" si="39"/>
        <v>9</v>
      </c>
      <c r="BW230" s="250"/>
      <c r="BX230" s="17" t="s">
        <v>408</v>
      </c>
      <c r="BY230" s="19">
        <f t="shared" si="43"/>
        <v>18</v>
      </c>
      <c r="BZ230" s="22" t="s">
        <v>752</v>
      </c>
      <c r="CA230" s="26" t="s">
        <v>1037</v>
      </c>
      <c r="CB230" s="19">
        <f t="shared" si="42"/>
        <v>27</v>
      </c>
      <c r="CC230" s="50" t="s">
        <v>1031</v>
      </c>
      <c r="CD230" s="451" t="s">
        <v>788</v>
      </c>
      <c r="CE230" s="19">
        <f t="shared" si="46"/>
        <v>35</v>
      </c>
      <c r="CF230" s="23" t="s">
        <v>772</v>
      </c>
      <c r="CG230" s="43" t="s">
        <v>985</v>
      </c>
    </row>
    <row r="231" spans="1:85" ht="138" customHeight="1">
      <c r="B231" s="38">
        <f t="shared" si="47"/>
        <v>36</v>
      </c>
      <c r="C231" s="16">
        <f t="shared" si="48"/>
        <v>44473</v>
      </c>
      <c r="D231" s="16"/>
      <c r="E231" s="19"/>
      <c r="F231" s="17"/>
      <c r="G231" s="17"/>
      <c r="H231" s="19"/>
      <c r="I231" s="17"/>
      <c r="J231" s="17"/>
      <c r="K231" s="19"/>
      <c r="L231" s="17"/>
      <c r="M231" s="17"/>
      <c r="N231" s="19"/>
      <c r="O231" s="17"/>
      <c r="P231" s="17"/>
      <c r="Q231" s="19"/>
      <c r="R231" s="17"/>
      <c r="S231" s="17"/>
      <c r="T231" s="19"/>
      <c r="U231" s="17"/>
      <c r="V231" s="17"/>
      <c r="W231" s="19"/>
      <c r="X231" s="17"/>
      <c r="Y231" s="17"/>
      <c r="Z231" s="19"/>
      <c r="AA231" s="17"/>
      <c r="AB231" s="17"/>
      <c r="AC231" s="19"/>
      <c r="AD231" s="17"/>
      <c r="AE231" s="17"/>
      <c r="AF231" s="19"/>
      <c r="AG231" s="17"/>
      <c r="AH231" s="17"/>
      <c r="AI231" s="19"/>
      <c r="AJ231" s="17"/>
      <c r="AK231" s="17"/>
      <c r="AL231" s="17"/>
      <c r="AM231" s="17"/>
      <c r="AN231" s="17"/>
      <c r="AO231" s="19"/>
      <c r="AP231" s="17"/>
      <c r="AQ231" s="17"/>
      <c r="AR231" s="19"/>
      <c r="AS231" s="17"/>
      <c r="AT231" s="17"/>
      <c r="AU231" s="19"/>
      <c r="AV231" s="17"/>
      <c r="AW231" s="17"/>
      <c r="AX231" s="19"/>
      <c r="AY231" s="17"/>
      <c r="AZ231" s="17"/>
      <c r="BA231" s="19"/>
      <c r="BB231" s="17"/>
      <c r="BC231" s="17"/>
      <c r="BD231" s="19"/>
      <c r="BE231" s="17"/>
      <c r="BF231" s="17"/>
      <c r="BG231" s="19"/>
      <c r="BH231" s="17"/>
      <c r="BI231" s="17"/>
      <c r="BJ231" s="19"/>
      <c r="BK231" s="17"/>
      <c r="BL231" s="17"/>
      <c r="BM231" s="19"/>
      <c r="BN231" s="17"/>
      <c r="BO231" s="17"/>
      <c r="BP231" s="19"/>
      <c r="BQ231" s="17"/>
      <c r="BR231" s="17"/>
      <c r="BS231" s="19">
        <v>0</v>
      </c>
      <c r="BT231" s="17" t="s">
        <v>311</v>
      </c>
      <c r="BU231" s="17"/>
      <c r="BV231" s="19">
        <f t="shared" si="39"/>
        <v>8</v>
      </c>
      <c r="BW231" s="250"/>
      <c r="BX231" s="17"/>
      <c r="BY231" s="19">
        <f t="shared" si="43"/>
        <v>17</v>
      </c>
      <c r="BZ231" s="136" t="s">
        <v>1067</v>
      </c>
      <c r="CA231" s="42" t="s">
        <v>636</v>
      </c>
      <c r="CB231" s="19">
        <f t="shared" si="42"/>
        <v>26</v>
      </c>
      <c r="CC231" s="143" t="s">
        <v>976</v>
      </c>
      <c r="CD231" s="43" t="s">
        <v>989</v>
      </c>
      <c r="CE231" s="19">
        <f t="shared" si="46"/>
        <v>34</v>
      </c>
      <c r="CF231" s="23" t="s">
        <v>655</v>
      </c>
      <c r="CG231" s="205" t="s">
        <v>1030</v>
      </c>
    </row>
    <row r="232" spans="1:85" ht="88.5" customHeight="1">
      <c r="B232" s="38">
        <f t="shared" si="47"/>
        <v>37</v>
      </c>
      <c r="C232" s="16">
        <f t="shared" si="48"/>
        <v>44480</v>
      </c>
      <c r="D232" s="16"/>
      <c r="E232" s="19"/>
      <c r="F232" s="17"/>
      <c r="G232" s="17"/>
      <c r="H232" s="19"/>
      <c r="I232" s="17"/>
      <c r="J232" s="17"/>
      <c r="K232" s="19"/>
      <c r="L232" s="17"/>
      <c r="M232" s="17"/>
      <c r="N232" s="19"/>
      <c r="O232" s="17"/>
      <c r="P232" s="17"/>
      <c r="Q232" s="19"/>
      <c r="R232" s="17"/>
      <c r="S232" s="17"/>
      <c r="T232" s="19"/>
      <c r="U232" s="17"/>
      <c r="V232" s="17"/>
      <c r="W232" s="19"/>
      <c r="X232" s="17"/>
      <c r="Y232" s="17"/>
      <c r="Z232" s="19"/>
      <c r="AA232" s="17"/>
      <c r="AB232" s="17"/>
      <c r="AC232" s="19"/>
      <c r="AD232" s="17"/>
      <c r="AE232" s="17"/>
      <c r="AF232" s="19"/>
      <c r="AG232" s="17"/>
      <c r="AH232" s="17"/>
      <c r="AI232" s="19"/>
      <c r="AJ232" s="17"/>
      <c r="AK232" s="17"/>
      <c r="AL232" s="17"/>
      <c r="AM232" s="17"/>
      <c r="AN232" s="17"/>
      <c r="AO232" s="19"/>
      <c r="AP232" s="17"/>
      <c r="AQ232" s="17"/>
      <c r="AR232" s="19"/>
      <c r="AS232" s="17"/>
      <c r="AT232" s="17"/>
      <c r="AU232" s="19"/>
      <c r="AV232" s="17"/>
      <c r="AW232" s="17"/>
      <c r="AX232" s="19"/>
      <c r="AY232" s="17"/>
      <c r="AZ232" s="17"/>
      <c r="BA232" s="19"/>
      <c r="BB232" s="17"/>
      <c r="BC232" s="17"/>
      <c r="BD232" s="19"/>
      <c r="BE232" s="17"/>
      <c r="BF232" s="17"/>
      <c r="BG232" s="19"/>
      <c r="BH232" s="17"/>
      <c r="BI232" s="17"/>
      <c r="BJ232" s="19"/>
      <c r="BK232" s="17"/>
      <c r="BL232" s="17"/>
      <c r="BM232" s="19"/>
      <c r="BN232" s="17"/>
      <c r="BO232" s="17"/>
      <c r="BP232" s="19"/>
      <c r="BQ232" s="17"/>
      <c r="BR232" s="17"/>
      <c r="BS232" s="19"/>
      <c r="BT232" s="17"/>
      <c r="BU232" s="17"/>
      <c r="BV232" s="19">
        <f t="shared" si="39"/>
        <v>7</v>
      </c>
      <c r="BW232" s="17"/>
      <c r="BX232" s="17" t="s">
        <v>162</v>
      </c>
      <c r="BY232" s="19">
        <f t="shared" si="43"/>
        <v>16</v>
      </c>
      <c r="BZ232" s="24" t="s">
        <v>968</v>
      </c>
      <c r="CA232" s="309" t="s">
        <v>1038</v>
      </c>
      <c r="CB232" s="19">
        <f t="shared" si="42"/>
        <v>25</v>
      </c>
      <c r="CC232" s="264" t="s">
        <v>972</v>
      </c>
      <c r="CD232" s="43" t="s">
        <v>995</v>
      </c>
      <c r="CE232" s="19">
        <f t="shared" si="46"/>
        <v>33</v>
      </c>
      <c r="CF232" s="23"/>
      <c r="CG232" s="205" t="s">
        <v>789</v>
      </c>
    </row>
    <row r="233" spans="1:85" ht="84.75" customHeight="1">
      <c r="B233" s="38">
        <f t="shared" si="47"/>
        <v>38</v>
      </c>
      <c r="C233" s="16">
        <f t="shared" si="48"/>
        <v>44487</v>
      </c>
      <c r="D233" s="16"/>
      <c r="E233" s="19"/>
      <c r="F233" s="17"/>
      <c r="G233" s="17"/>
      <c r="H233" s="19"/>
      <c r="I233" s="17"/>
      <c r="J233" s="17"/>
      <c r="K233" s="19"/>
      <c r="L233" s="17"/>
      <c r="M233" s="17"/>
      <c r="N233" s="19"/>
      <c r="O233" s="17"/>
      <c r="P233" s="17"/>
      <c r="Q233" s="19"/>
      <c r="R233" s="17"/>
      <c r="S233" s="17"/>
      <c r="T233" s="19"/>
      <c r="U233" s="17"/>
      <c r="V233" s="17"/>
      <c r="W233" s="19"/>
      <c r="X233" s="17"/>
      <c r="Y233" s="17"/>
      <c r="Z233" s="19"/>
      <c r="AA233" s="17"/>
      <c r="AB233" s="17"/>
      <c r="AC233" s="19"/>
      <c r="AD233" s="17"/>
      <c r="AE233" s="17"/>
      <c r="AF233" s="19"/>
      <c r="AG233" s="17"/>
      <c r="AH233" s="17"/>
      <c r="AI233" s="19"/>
      <c r="AJ233" s="17"/>
      <c r="AK233" s="17"/>
      <c r="AL233" s="17"/>
      <c r="AM233" s="17"/>
      <c r="AN233" s="17"/>
      <c r="AO233" s="19"/>
      <c r="AP233" s="17"/>
      <c r="AQ233" s="17"/>
      <c r="AR233" s="19"/>
      <c r="AS233" s="17"/>
      <c r="AT233" s="17"/>
      <c r="AU233" s="19"/>
      <c r="AV233" s="17"/>
      <c r="AW233" s="17"/>
      <c r="AX233" s="19"/>
      <c r="AY233" s="17"/>
      <c r="AZ233" s="17"/>
      <c r="BA233" s="19"/>
      <c r="BB233" s="17"/>
      <c r="BC233" s="17"/>
      <c r="BD233" s="19"/>
      <c r="BE233" s="17"/>
      <c r="BF233" s="17"/>
      <c r="BG233" s="19"/>
      <c r="BH233" s="17"/>
      <c r="BI233" s="17"/>
      <c r="BJ233" s="19"/>
      <c r="BK233" s="17"/>
      <c r="BL233" s="17"/>
      <c r="BM233" s="19"/>
      <c r="BN233" s="17"/>
      <c r="BO233" s="17"/>
      <c r="BP233" s="19"/>
      <c r="BQ233" s="17"/>
      <c r="BR233" s="17"/>
      <c r="BS233" s="19"/>
      <c r="BT233" s="17"/>
      <c r="BU233" s="17"/>
      <c r="BV233" s="19">
        <f t="shared" si="39"/>
        <v>6</v>
      </c>
      <c r="BW233" s="17"/>
      <c r="BX233" s="17"/>
      <c r="BY233" s="19">
        <f t="shared" si="43"/>
        <v>15</v>
      </c>
      <c r="BZ233" s="136" t="s">
        <v>917</v>
      </c>
      <c r="CA233" s="52" t="s">
        <v>1039</v>
      </c>
      <c r="CB233" s="19">
        <f t="shared" si="42"/>
        <v>24</v>
      </c>
      <c r="CC233" s="264" t="s">
        <v>975</v>
      </c>
      <c r="CD233" s="142" t="s">
        <v>977</v>
      </c>
      <c r="CE233" s="19">
        <f t="shared" si="46"/>
        <v>32</v>
      </c>
      <c r="CF233" s="147" t="s">
        <v>958</v>
      </c>
      <c r="CG233" s="205" t="s">
        <v>780</v>
      </c>
    </row>
    <row r="234" spans="1:85" ht="70.5" customHeight="1">
      <c r="B234" s="38">
        <f t="shared" si="47"/>
        <v>39</v>
      </c>
      <c r="C234" s="16">
        <f t="shared" si="48"/>
        <v>44494</v>
      </c>
      <c r="D234" s="16"/>
      <c r="E234" s="19"/>
      <c r="F234" s="17"/>
      <c r="G234" s="17"/>
      <c r="H234" s="19"/>
      <c r="I234" s="17"/>
      <c r="J234" s="17"/>
      <c r="K234" s="19"/>
      <c r="L234" s="17"/>
      <c r="M234" s="17"/>
      <c r="N234" s="19"/>
      <c r="O234" s="17"/>
      <c r="P234" s="17"/>
      <c r="Q234" s="19"/>
      <c r="R234" s="17"/>
      <c r="S234" s="17"/>
      <c r="T234" s="19"/>
      <c r="U234" s="17"/>
      <c r="V234" s="17"/>
      <c r="W234" s="19"/>
      <c r="X234" s="17"/>
      <c r="Y234" s="17"/>
      <c r="Z234" s="19"/>
      <c r="AA234" s="17"/>
      <c r="AB234" s="17"/>
      <c r="AC234" s="19"/>
      <c r="AD234" s="17"/>
      <c r="AE234" s="17"/>
      <c r="AF234" s="19"/>
      <c r="AG234" s="17"/>
      <c r="AH234" s="17"/>
      <c r="AI234" s="19"/>
      <c r="AJ234" s="17"/>
      <c r="AK234" s="17"/>
      <c r="AL234" s="17"/>
      <c r="AM234" s="17"/>
      <c r="AN234" s="17"/>
      <c r="AO234" s="19"/>
      <c r="AP234" s="17"/>
      <c r="AQ234" s="17"/>
      <c r="AR234" s="19"/>
      <c r="AS234" s="17"/>
      <c r="AT234" s="17"/>
      <c r="AU234" s="19"/>
      <c r="AV234" s="17"/>
      <c r="AW234" s="17"/>
      <c r="AX234" s="19"/>
      <c r="AY234" s="17"/>
      <c r="AZ234" s="17"/>
      <c r="BA234" s="19"/>
      <c r="BB234" s="17"/>
      <c r="BC234" s="17"/>
      <c r="BD234" s="19"/>
      <c r="BE234" s="17"/>
      <c r="BF234" s="17"/>
      <c r="BG234" s="19"/>
      <c r="BH234" s="17"/>
      <c r="BI234" s="17"/>
      <c r="BJ234" s="19"/>
      <c r="BK234" s="17"/>
      <c r="BL234" s="17"/>
      <c r="BM234" s="19"/>
      <c r="BN234" s="17"/>
      <c r="BO234" s="17"/>
      <c r="BP234" s="19"/>
      <c r="BQ234" s="17"/>
      <c r="BR234" s="17"/>
      <c r="BS234" s="19"/>
      <c r="BT234" s="17"/>
      <c r="BU234" s="17"/>
      <c r="BV234" s="19">
        <f t="shared" si="39"/>
        <v>5</v>
      </c>
      <c r="BW234" s="17"/>
      <c r="BX234" s="17"/>
      <c r="BY234" s="19">
        <f t="shared" si="43"/>
        <v>14</v>
      </c>
      <c r="BZ234" s="24" t="s">
        <v>1026</v>
      </c>
      <c r="CA234" s="43"/>
      <c r="CB234" s="19">
        <f t="shared" si="42"/>
        <v>23</v>
      </c>
      <c r="CC234" s="264" t="s">
        <v>971</v>
      </c>
      <c r="CD234" s="26" t="s">
        <v>965</v>
      </c>
      <c r="CE234" s="19">
        <f t="shared" si="46"/>
        <v>31</v>
      </c>
      <c r="CF234" s="147" t="s">
        <v>970</v>
      </c>
      <c r="CG234" s="317" t="s">
        <v>988</v>
      </c>
    </row>
    <row r="235" spans="1:85" ht="70.5" customHeight="1">
      <c r="A235" s="464" t="s">
        <v>1066</v>
      </c>
      <c r="B235" s="38">
        <f t="shared" si="47"/>
        <v>40</v>
      </c>
      <c r="C235" s="463">
        <f t="shared" si="48"/>
        <v>44501</v>
      </c>
      <c r="D235" s="16"/>
      <c r="E235" s="19"/>
      <c r="F235" s="17"/>
      <c r="G235" s="17"/>
      <c r="H235" s="19"/>
      <c r="I235" s="17"/>
      <c r="J235" s="17"/>
      <c r="K235" s="19"/>
      <c r="L235" s="17"/>
      <c r="M235" s="17"/>
      <c r="N235" s="19"/>
      <c r="O235" s="17"/>
      <c r="P235" s="17"/>
      <c r="Q235" s="19"/>
      <c r="R235" s="17"/>
      <c r="S235" s="17"/>
      <c r="T235" s="19"/>
      <c r="U235" s="17"/>
      <c r="V235" s="17"/>
      <c r="W235" s="19"/>
      <c r="X235" s="17"/>
      <c r="Y235" s="17"/>
      <c r="Z235" s="19"/>
      <c r="AA235" s="17"/>
      <c r="AB235" s="17"/>
      <c r="AC235" s="19"/>
      <c r="AD235" s="17"/>
      <c r="AE235" s="17"/>
      <c r="AF235" s="19"/>
      <c r="AG235" s="17"/>
      <c r="AH235" s="17"/>
      <c r="AI235" s="19"/>
      <c r="AJ235" s="17"/>
      <c r="AK235" s="17"/>
      <c r="AL235" s="17"/>
      <c r="AM235" s="17"/>
      <c r="AN235" s="17"/>
      <c r="AO235" s="19"/>
      <c r="AP235" s="17"/>
      <c r="AQ235" s="17"/>
      <c r="AR235" s="19"/>
      <c r="AS235" s="17"/>
      <c r="AT235" s="17"/>
      <c r="AU235" s="19"/>
      <c r="AV235" s="17"/>
      <c r="AW235" s="17"/>
      <c r="AX235" s="19"/>
      <c r="AY235" s="17"/>
      <c r="AZ235" s="17"/>
      <c r="BA235" s="19"/>
      <c r="BB235" s="17"/>
      <c r="BC235" s="17"/>
      <c r="BD235" s="19"/>
      <c r="BE235" s="17"/>
      <c r="BF235" s="17"/>
      <c r="BG235" s="19"/>
      <c r="BH235" s="17"/>
      <c r="BI235" s="17"/>
      <c r="BJ235" s="19"/>
      <c r="BK235" s="17"/>
      <c r="BL235" s="17"/>
      <c r="BM235" s="19"/>
      <c r="BN235" s="17"/>
      <c r="BO235" s="17"/>
      <c r="BP235" s="19"/>
      <c r="BQ235" s="17"/>
      <c r="BR235" s="17"/>
      <c r="BS235" s="19"/>
      <c r="BT235" s="17"/>
      <c r="BU235" s="17"/>
      <c r="BV235" s="19">
        <f t="shared" si="39"/>
        <v>4</v>
      </c>
      <c r="BW235" s="17"/>
      <c r="BX235" s="17"/>
      <c r="BY235" s="19">
        <f t="shared" si="43"/>
        <v>13</v>
      </c>
      <c r="BZ235" s="224"/>
      <c r="CA235" s="43"/>
      <c r="CB235" s="19">
        <f t="shared" si="42"/>
        <v>22</v>
      </c>
      <c r="CC235" s="264" t="s">
        <v>661</v>
      </c>
      <c r="CD235" s="20" t="s">
        <v>1033</v>
      </c>
      <c r="CE235" s="19">
        <f t="shared" si="46"/>
        <v>30</v>
      </c>
      <c r="CF235" s="147" t="s">
        <v>973</v>
      </c>
      <c r="CG235" s="20"/>
    </row>
    <row r="236" spans="1:85" ht="103.5" customHeight="1">
      <c r="A236" s="464" t="s">
        <v>1066</v>
      </c>
      <c r="B236" s="38">
        <f t="shared" si="47"/>
        <v>41</v>
      </c>
      <c r="C236" s="463">
        <f t="shared" si="48"/>
        <v>44508</v>
      </c>
      <c r="D236" s="16"/>
      <c r="E236" s="19"/>
      <c r="F236" s="17"/>
      <c r="G236" s="17"/>
      <c r="H236" s="19"/>
      <c r="I236" s="17"/>
      <c r="J236" s="17"/>
      <c r="K236" s="19"/>
      <c r="L236" s="17"/>
      <c r="M236" s="17"/>
      <c r="N236" s="19"/>
      <c r="O236" s="17"/>
      <c r="P236" s="17"/>
      <c r="Q236" s="19"/>
      <c r="R236" s="17"/>
      <c r="S236" s="17"/>
      <c r="T236" s="19"/>
      <c r="U236" s="17"/>
      <c r="V236" s="17"/>
      <c r="W236" s="19"/>
      <c r="X236" s="17"/>
      <c r="Y236" s="17"/>
      <c r="Z236" s="19"/>
      <c r="AA236" s="17"/>
      <c r="AB236" s="17"/>
      <c r="AC236" s="19"/>
      <c r="AD236" s="17"/>
      <c r="AE236" s="17"/>
      <c r="AF236" s="19"/>
      <c r="AG236" s="17"/>
      <c r="AH236" s="17"/>
      <c r="AI236" s="19"/>
      <c r="AJ236" s="17"/>
      <c r="AK236" s="17"/>
      <c r="AL236" s="17"/>
      <c r="AM236" s="17"/>
      <c r="AN236" s="17"/>
      <c r="AO236" s="19"/>
      <c r="AP236" s="17"/>
      <c r="AQ236" s="17"/>
      <c r="AR236" s="19"/>
      <c r="AS236" s="17"/>
      <c r="AT236" s="17"/>
      <c r="AU236" s="19"/>
      <c r="AV236" s="17"/>
      <c r="AW236" s="17"/>
      <c r="AX236" s="19"/>
      <c r="AY236" s="17"/>
      <c r="AZ236" s="17"/>
      <c r="BA236" s="19"/>
      <c r="BB236" s="17"/>
      <c r="BC236" s="17"/>
      <c r="BD236" s="19"/>
      <c r="BE236" s="17"/>
      <c r="BF236" s="17"/>
      <c r="BG236" s="19"/>
      <c r="BH236" s="17"/>
      <c r="BI236" s="17"/>
      <c r="BJ236" s="19"/>
      <c r="BK236" s="17"/>
      <c r="BL236" s="17"/>
      <c r="BM236" s="19"/>
      <c r="BN236" s="17"/>
      <c r="BO236" s="17"/>
      <c r="BP236" s="19"/>
      <c r="BQ236" s="17"/>
      <c r="BR236" s="17"/>
      <c r="BS236" s="19"/>
      <c r="BT236" s="17"/>
      <c r="BU236" s="17"/>
      <c r="BV236" s="19">
        <f t="shared" si="39"/>
        <v>3</v>
      </c>
      <c r="BW236" s="17"/>
      <c r="BX236" s="17"/>
      <c r="BY236" s="19">
        <f t="shared" si="43"/>
        <v>12</v>
      </c>
      <c r="BZ236" s="24" t="s">
        <v>1042</v>
      </c>
      <c r="CA236" s="319" t="s">
        <v>634</v>
      </c>
      <c r="CB236" s="19">
        <f t="shared" si="42"/>
        <v>21</v>
      </c>
      <c r="CC236" s="256"/>
      <c r="CD236" s="26" t="s">
        <v>1035</v>
      </c>
      <c r="CE236" s="19">
        <f t="shared" si="46"/>
        <v>29</v>
      </c>
      <c r="CF236" s="22" t="s">
        <v>974</v>
      </c>
      <c r="CG236" s="317" t="s">
        <v>646</v>
      </c>
    </row>
    <row r="237" spans="1:85" ht="141" customHeight="1">
      <c r="B237" s="38">
        <f t="shared" si="47"/>
        <v>42</v>
      </c>
      <c r="C237" s="16">
        <f t="shared" si="48"/>
        <v>44515</v>
      </c>
      <c r="D237" s="16"/>
      <c r="E237" s="19"/>
      <c r="F237" s="17"/>
      <c r="G237" s="17"/>
      <c r="H237" s="19"/>
      <c r="I237" s="17"/>
      <c r="J237" s="17"/>
      <c r="K237" s="19"/>
      <c r="L237" s="17"/>
      <c r="M237" s="17"/>
      <c r="N237" s="19"/>
      <c r="O237" s="17"/>
      <c r="P237" s="17"/>
      <c r="Q237" s="19"/>
      <c r="R237" s="17"/>
      <c r="S237" s="17"/>
      <c r="T237" s="19"/>
      <c r="U237" s="17"/>
      <c r="V237" s="17"/>
      <c r="W237" s="19"/>
      <c r="X237" s="17"/>
      <c r="Y237" s="17"/>
      <c r="Z237" s="19"/>
      <c r="AA237" s="17"/>
      <c r="AB237" s="17"/>
      <c r="AC237" s="19"/>
      <c r="AD237" s="17"/>
      <c r="AE237" s="17"/>
      <c r="AF237" s="19"/>
      <c r="AG237" s="17"/>
      <c r="AH237" s="17"/>
      <c r="AI237" s="19"/>
      <c r="AJ237" s="17"/>
      <c r="AK237" s="17"/>
      <c r="AL237" s="17"/>
      <c r="AM237" s="17"/>
      <c r="AN237" s="17"/>
      <c r="AO237" s="19"/>
      <c r="AP237" s="17"/>
      <c r="AQ237" s="17"/>
      <c r="AR237" s="19"/>
      <c r="AS237" s="17"/>
      <c r="AT237" s="17"/>
      <c r="AU237" s="19"/>
      <c r="AV237" s="17"/>
      <c r="AW237" s="17"/>
      <c r="AX237" s="19"/>
      <c r="AY237" s="17"/>
      <c r="AZ237" s="17"/>
      <c r="BA237" s="19"/>
      <c r="BB237" s="17"/>
      <c r="BC237" s="17"/>
      <c r="BD237" s="19"/>
      <c r="BE237" s="17"/>
      <c r="BF237" s="17"/>
      <c r="BG237" s="19"/>
      <c r="BH237" s="17"/>
      <c r="BI237" s="17"/>
      <c r="BJ237" s="19"/>
      <c r="BK237" s="17"/>
      <c r="BL237" s="17"/>
      <c r="BM237" s="19"/>
      <c r="BN237" s="17"/>
      <c r="BO237" s="17"/>
      <c r="BP237" s="19"/>
      <c r="BQ237" s="17"/>
      <c r="BR237" s="17"/>
      <c r="BS237" s="19"/>
      <c r="BT237" s="17"/>
      <c r="BU237" s="17"/>
      <c r="BV237" s="19">
        <f t="shared" si="39"/>
        <v>2</v>
      </c>
      <c r="BW237" s="17"/>
      <c r="BX237" s="17"/>
      <c r="BY237" s="19">
        <f t="shared" si="43"/>
        <v>11</v>
      </c>
      <c r="BZ237" s="24" t="s">
        <v>1043</v>
      </c>
      <c r="CA237" s="129"/>
      <c r="CB237" s="19">
        <f t="shared" si="42"/>
        <v>20</v>
      </c>
      <c r="CC237" s="450" t="s">
        <v>914</v>
      </c>
      <c r="CD237" s="26" t="s">
        <v>996</v>
      </c>
      <c r="CE237" s="19">
        <f t="shared" si="46"/>
        <v>28</v>
      </c>
      <c r="CF237" s="274" t="s">
        <v>784</v>
      </c>
      <c r="CG237" s="57"/>
    </row>
    <row r="238" spans="1:85" ht="102" customHeight="1">
      <c r="B238" s="38">
        <f t="shared" si="47"/>
        <v>43</v>
      </c>
      <c r="C238" s="16">
        <f t="shared" si="48"/>
        <v>44522</v>
      </c>
      <c r="D238" s="16"/>
      <c r="E238" s="19"/>
      <c r="F238" s="17"/>
      <c r="G238" s="17"/>
      <c r="H238" s="19"/>
      <c r="I238" s="17"/>
      <c r="J238" s="17"/>
      <c r="K238" s="19"/>
      <c r="L238" s="17"/>
      <c r="M238" s="17"/>
      <c r="N238" s="19"/>
      <c r="O238" s="17"/>
      <c r="P238" s="17"/>
      <c r="Q238" s="19"/>
      <c r="R238" s="17"/>
      <c r="S238" s="17"/>
      <c r="T238" s="19"/>
      <c r="U238" s="17"/>
      <c r="V238" s="17"/>
      <c r="W238" s="19"/>
      <c r="X238" s="17"/>
      <c r="Y238" s="17"/>
      <c r="Z238" s="19"/>
      <c r="AA238" s="17"/>
      <c r="AB238" s="17"/>
      <c r="AC238" s="19"/>
      <c r="AD238" s="17"/>
      <c r="AE238" s="17"/>
      <c r="AF238" s="19"/>
      <c r="AG238" s="17"/>
      <c r="AH238" s="17"/>
      <c r="AI238" s="19"/>
      <c r="AJ238" s="17"/>
      <c r="AK238" s="17"/>
      <c r="AL238" s="17"/>
      <c r="AM238" s="17"/>
      <c r="AN238" s="17"/>
      <c r="AO238" s="19"/>
      <c r="AP238" s="17"/>
      <c r="AQ238" s="17"/>
      <c r="AR238" s="19"/>
      <c r="AS238" s="17"/>
      <c r="AT238" s="17"/>
      <c r="AU238" s="19"/>
      <c r="AV238" s="17"/>
      <c r="AW238" s="17"/>
      <c r="AX238" s="19"/>
      <c r="AY238" s="17"/>
      <c r="AZ238" s="17"/>
      <c r="BA238" s="19"/>
      <c r="BB238" s="17"/>
      <c r="BC238" s="17"/>
      <c r="BD238" s="19"/>
      <c r="BE238" s="17"/>
      <c r="BF238" s="17"/>
      <c r="BG238" s="19"/>
      <c r="BH238" s="17"/>
      <c r="BI238" s="17"/>
      <c r="BJ238" s="19"/>
      <c r="BK238" s="17"/>
      <c r="BL238" s="17"/>
      <c r="BM238" s="19"/>
      <c r="BN238" s="17"/>
      <c r="BO238" s="17"/>
      <c r="BP238" s="19"/>
      <c r="BQ238" s="17"/>
      <c r="BR238" s="17"/>
      <c r="BS238" s="19"/>
      <c r="BT238" s="17"/>
      <c r="BU238" s="17"/>
      <c r="BV238" s="19">
        <f t="shared" ref="BV238" si="50">BV239+1</f>
        <v>1</v>
      </c>
      <c r="BW238" s="17"/>
      <c r="BX238" s="17"/>
      <c r="BY238" s="19">
        <f t="shared" si="43"/>
        <v>10</v>
      </c>
      <c r="BZ238" s="224" t="s">
        <v>1025</v>
      </c>
      <c r="CA238" s="318" t="s">
        <v>546</v>
      </c>
      <c r="CB238" s="19">
        <f t="shared" si="42"/>
        <v>19</v>
      </c>
      <c r="CC238" s="22" t="s">
        <v>752</v>
      </c>
      <c r="CD238" s="26" t="s">
        <v>1037</v>
      </c>
      <c r="CE238" s="19">
        <f t="shared" si="46"/>
        <v>27</v>
      </c>
      <c r="CF238" s="50" t="s">
        <v>1031</v>
      </c>
      <c r="CG238" s="451" t="s">
        <v>788</v>
      </c>
    </row>
    <row r="239" spans="1:85" ht="147" customHeight="1">
      <c r="B239" s="38">
        <f t="shared" si="47"/>
        <v>44</v>
      </c>
      <c r="C239" s="16">
        <f t="shared" si="48"/>
        <v>44529</v>
      </c>
      <c r="D239" s="16"/>
      <c r="E239" s="19"/>
      <c r="F239" s="17"/>
      <c r="G239" s="17"/>
      <c r="H239" s="19"/>
      <c r="I239" s="17"/>
      <c r="J239" s="17"/>
      <c r="K239" s="19"/>
      <c r="L239" s="17"/>
      <c r="M239" s="17"/>
      <c r="N239" s="19"/>
      <c r="O239" s="17"/>
      <c r="P239" s="17"/>
      <c r="Q239" s="19"/>
      <c r="R239" s="17"/>
      <c r="S239" s="17"/>
      <c r="T239" s="19"/>
      <c r="U239" s="17"/>
      <c r="V239" s="17"/>
      <c r="W239" s="19"/>
      <c r="X239" s="17"/>
      <c r="Y239" s="17"/>
      <c r="Z239" s="19"/>
      <c r="AA239" s="17"/>
      <c r="AB239" s="17"/>
      <c r="AC239" s="19"/>
      <c r="AD239" s="17"/>
      <c r="AE239" s="17"/>
      <c r="AF239" s="19"/>
      <c r="AG239" s="17"/>
      <c r="AH239" s="17"/>
      <c r="AI239" s="19"/>
      <c r="AJ239" s="17"/>
      <c r="AK239" s="17"/>
      <c r="AL239" s="17"/>
      <c r="AM239" s="17"/>
      <c r="AN239" s="17"/>
      <c r="AO239" s="19"/>
      <c r="AP239" s="17"/>
      <c r="AQ239" s="17"/>
      <c r="AR239" s="19"/>
      <c r="AS239" s="17"/>
      <c r="AT239" s="17"/>
      <c r="AU239" s="19"/>
      <c r="AV239" s="17"/>
      <c r="AW239" s="17"/>
      <c r="AX239" s="19"/>
      <c r="AY239" s="17"/>
      <c r="AZ239" s="17"/>
      <c r="BA239" s="19"/>
      <c r="BB239" s="17"/>
      <c r="BC239" s="17"/>
      <c r="BD239" s="19"/>
      <c r="BE239" s="17"/>
      <c r="BF239" s="17"/>
      <c r="BG239" s="19"/>
      <c r="BH239" s="17"/>
      <c r="BI239" s="17"/>
      <c r="BJ239" s="19"/>
      <c r="BK239" s="17"/>
      <c r="BL239" s="17"/>
      <c r="BM239" s="19"/>
      <c r="BN239" s="17"/>
      <c r="BO239" s="17"/>
      <c r="BP239" s="19"/>
      <c r="BQ239" s="17"/>
      <c r="BR239" s="17"/>
      <c r="BS239" s="19"/>
      <c r="BT239" s="17"/>
      <c r="BU239" s="17"/>
      <c r="BV239" s="19">
        <v>0</v>
      </c>
      <c r="BW239" s="17" t="s">
        <v>311</v>
      </c>
      <c r="BX239" s="17"/>
      <c r="BY239" s="19">
        <f t="shared" si="43"/>
        <v>9</v>
      </c>
      <c r="BZ239" s="250"/>
      <c r="CA239" s="17" t="s">
        <v>408</v>
      </c>
      <c r="CB239" s="19">
        <f t="shared" si="42"/>
        <v>18</v>
      </c>
      <c r="CC239" s="136" t="s">
        <v>877</v>
      </c>
      <c r="CD239" s="18" t="s">
        <v>636</v>
      </c>
      <c r="CE239" s="19">
        <f t="shared" si="46"/>
        <v>26</v>
      </c>
      <c r="CF239" s="143" t="s">
        <v>976</v>
      </c>
      <c r="CG239" s="43" t="s">
        <v>989</v>
      </c>
    </row>
    <row r="240" spans="1:85" ht="85.5" customHeight="1">
      <c r="B240" s="38">
        <f t="shared" si="47"/>
        <v>45</v>
      </c>
      <c r="C240" s="16">
        <f t="shared" si="48"/>
        <v>44536</v>
      </c>
      <c r="D240" s="16"/>
      <c r="E240" s="19"/>
      <c r="F240" s="17"/>
      <c r="G240" s="17"/>
      <c r="H240" s="19"/>
      <c r="I240" s="17"/>
      <c r="J240" s="17"/>
      <c r="K240" s="19"/>
      <c r="L240" s="17"/>
      <c r="M240" s="17"/>
      <c r="N240" s="19"/>
      <c r="O240" s="17"/>
      <c r="P240" s="17"/>
      <c r="Q240" s="19"/>
      <c r="R240" s="17"/>
      <c r="S240" s="17"/>
      <c r="T240" s="19"/>
      <c r="U240" s="17"/>
      <c r="V240" s="17"/>
      <c r="W240" s="19"/>
      <c r="X240" s="17"/>
      <c r="Y240" s="17"/>
      <c r="Z240" s="19"/>
      <c r="AA240" s="17"/>
      <c r="AB240" s="17"/>
      <c r="AC240" s="19"/>
      <c r="AD240" s="17"/>
      <c r="AE240" s="17"/>
      <c r="AF240" s="19"/>
      <c r="AG240" s="17"/>
      <c r="AH240" s="17"/>
      <c r="AI240" s="19"/>
      <c r="AJ240" s="17"/>
      <c r="AK240" s="17"/>
      <c r="AL240" s="17"/>
      <c r="AM240" s="17"/>
      <c r="AN240" s="17"/>
      <c r="AO240" s="19"/>
      <c r="AP240" s="17"/>
      <c r="AQ240" s="17"/>
      <c r="AR240" s="19"/>
      <c r="AS240" s="17"/>
      <c r="AT240" s="17"/>
      <c r="AU240" s="19"/>
      <c r="AV240" s="17"/>
      <c r="AW240" s="17"/>
      <c r="AX240" s="19"/>
      <c r="AY240" s="17"/>
      <c r="AZ240" s="17"/>
      <c r="BA240" s="19"/>
      <c r="BB240" s="17"/>
      <c r="BC240" s="17"/>
      <c r="BD240" s="19"/>
      <c r="BE240" s="17"/>
      <c r="BF240" s="17"/>
      <c r="BG240" s="19"/>
      <c r="BH240" s="17"/>
      <c r="BI240" s="17"/>
      <c r="BJ240" s="19"/>
      <c r="BK240" s="17"/>
      <c r="BL240" s="17"/>
      <c r="BM240" s="19"/>
      <c r="BN240" s="17"/>
      <c r="BO240" s="17"/>
      <c r="BP240" s="19"/>
      <c r="BQ240" s="17"/>
      <c r="BR240" s="17"/>
      <c r="BS240" s="19"/>
      <c r="BT240" s="17"/>
      <c r="BU240" s="17"/>
      <c r="BV240" s="19"/>
      <c r="BW240" s="17"/>
      <c r="BX240" s="17"/>
      <c r="BY240" s="19">
        <f t="shared" si="43"/>
        <v>8</v>
      </c>
      <c r="BZ240" s="250"/>
      <c r="CA240" s="17"/>
      <c r="CB240" s="19">
        <f t="shared" si="42"/>
        <v>17</v>
      </c>
      <c r="CC240" s="24" t="s">
        <v>968</v>
      </c>
      <c r="CD240" s="309" t="s">
        <v>1038</v>
      </c>
      <c r="CE240" s="19">
        <f t="shared" si="46"/>
        <v>25</v>
      </c>
      <c r="CF240" s="264" t="s">
        <v>972</v>
      </c>
      <c r="CG240" s="43" t="s">
        <v>995</v>
      </c>
    </row>
    <row r="241" spans="1:85" ht="20.25" customHeight="1">
      <c r="B241" s="38">
        <f t="shared" si="47"/>
        <v>46</v>
      </c>
      <c r="C241" s="16">
        <f t="shared" si="48"/>
        <v>44543</v>
      </c>
      <c r="D241" s="16"/>
      <c r="E241" s="19"/>
      <c r="F241" s="17"/>
      <c r="G241" s="17"/>
      <c r="H241" s="19"/>
      <c r="I241" s="17"/>
      <c r="J241" s="17"/>
      <c r="K241" s="19"/>
      <c r="L241" s="17"/>
      <c r="M241" s="17"/>
      <c r="N241" s="19"/>
      <c r="O241" s="17"/>
      <c r="P241" s="17"/>
      <c r="Q241" s="19"/>
      <c r="R241" s="17"/>
      <c r="S241" s="17"/>
      <c r="T241" s="19"/>
      <c r="U241" s="17"/>
      <c r="V241" s="17"/>
      <c r="W241" s="19"/>
      <c r="X241" s="17"/>
      <c r="Y241" s="17"/>
      <c r="Z241" s="19"/>
      <c r="AA241" s="17"/>
      <c r="AB241" s="17"/>
      <c r="AC241" s="19"/>
      <c r="AD241" s="17"/>
      <c r="AE241" s="17"/>
      <c r="AF241" s="19"/>
      <c r="AG241" s="17"/>
      <c r="AH241" s="17"/>
      <c r="AI241" s="19"/>
      <c r="AJ241" s="17"/>
      <c r="AK241" s="17"/>
      <c r="AL241" s="17"/>
      <c r="AM241" s="17"/>
      <c r="AN241" s="17"/>
      <c r="AO241" s="19"/>
      <c r="AP241" s="17"/>
      <c r="AQ241" s="17"/>
      <c r="AR241" s="19"/>
      <c r="AS241" s="17"/>
      <c r="AT241" s="17"/>
      <c r="AU241" s="19"/>
      <c r="AV241" s="17"/>
      <c r="AW241" s="17"/>
      <c r="AX241" s="19"/>
      <c r="AY241" s="17"/>
      <c r="AZ241" s="17"/>
      <c r="BA241" s="19"/>
      <c r="BB241" s="17"/>
      <c r="BC241" s="17"/>
      <c r="BD241" s="19"/>
      <c r="BE241" s="17"/>
      <c r="BF241" s="17"/>
      <c r="BG241" s="19"/>
      <c r="BH241" s="17"/>
      <c r="BI241" s="17"/>
      <c r="BJ241" s="19"/>
      <c r="BK241" s="17"/>
      <c r="BL241" s="17"/>
      <c r="BM241" s="19"/>
      <c r="BN241" s="17"/>
      <c r="BO241" s="17"/>
      <c r="BP241" s="19"/>
      <c r="BQ241" s="17"/>
      <c r="BR241" s="17"/>
      <c r="BS241" s="19"/>
      <c r="BT241" s="17"/>
      <c r="BU241" s="17"/>
      <c r="BV241" s="19"/>
      <c r="BW241" s="17"/>
      <c r="BX241" s="17"/>
      <c r="BY241" s="19">
        <f t="shared" si="43"/>
        <v>7</v>
      </c>
      <c r="BZ241" s="17"/>
      <c r="CA241" s="17" t="s">
        <v>162</v>
      </c>
      <c r="CB241" s="19">
        <f t="shared" si="42"/>
        <v>16</v>
      </c>
      <c r="CC241" s="136" t="s">
        <v>917</v>
      </c>
      <c r="CD241" s="52" t="s">
        <v>1039</v>
      </c>
      <c r="CE241" s="19">
        <f t="shared" si="46"/>
        <v>24</v>
      </c>
      <c r="CF241" s="264" t="s">
        <v>975</v>
      </c>
      <c r="CG241" s="142" t="s">
        <v>977</v>
      </c>
    </row>
    <row r="242" spans="1:85" ht="20.25" customHeight="1">
      <c r="B242" s="38">
        <f t="shared" si="47"/>
        <v>47</v>
      </c>
      <c r="C242" s="45">
        <f t="shared" si="48"/>
        <v>44550</v>
      </c>
      <c r="D242" s="16"/>
      <c r="E242" s="19"/>
      <c r="F242" s="17"/>
      <c r="G242" s="17"/>
      <c r="H242" s="19"/>
      <c r="I242" s="17"/>
      <c r="J242" s="17"/>
      <c r="K242" s="19"/>
      <c r="L242" s="17"/>
      <c r="M242" s="17"/>
      <c r="N242" s="19"/>
      <c r="O242" s="17"/>
      <c r="P242" s="17"/>
      <c r="Q242" s="19"/>
      <c r="R242" s="17"/>
      <c r="S242" s="17"/>
      <c r="T242" s="19"/>
      <c r="U242" s="17"/>
      <c r="V242" s="17"/>
      <c r="W242" s="19"/>
      <c r="X242" s="17"/>
      <c r="Y242" s="17"/>
      <c r="Z242" s="19"/>
      <c r="AA242" s="17"/>
      <c r="AB242" s="17"/>
      <c r="AC242" s="19"/>
      <c r="AD242" s="17"/>
      <c r="AE242" s="17"/>
      <c r="AF242" s="19"/>
      <c r="AG242" s="17"/>
      <c r="AH242" s="17"/>
      <c r="AI242" s="19"/>
      <c r="AJ242" s="17"/>
      <c r="AK242" s="17"/>
      <c r="AL242" s="17"/>
      <c r="AM242" s="17"/>
      <c r="AN242" s="17"/>
      <c r="AO242" s="19"/>
      <c r="AP242" s="17"/>
      <c r="AQ242" s="17"/>
      <c r="AR242" s="19"/>
      <c r="AS242" s="17"/>
      <c r="AT242" s="17"/>
      <c r="AU242" s="19"/>
      <c r="AV242" s="17"/>
      <c r="AW242" s="17"/>
      <c r="AX242" s="19"/>
      <c r="AY242" s="17"/>
      <c r="AZ242" s="17"/>
      <c r="BA242" s="19"/>
      <c r="BB242" s="17"/>
      <c r="BC242" s="17"/>
      <c r="BD242" s="19"/>
      <c r="BE242" s="17"/>
      <c r="BF242" s="17"/>
      <c r="BG242" s="19"/>
      <c r="BH242" s="17"/>
      <c r="BI242" s="17"/>
      <c r="BJ242" s="19"/>
      <c r="BK242" s="17"/>
      <c r="BL242" s="17"/>
      <c r="BM242" s="19"/>
      <c r="BN242" s="17"/>
      <c r="BO242" s="17"/>
      <c r="BP242" s="19"/>
      <c r="BQ242" s="17"/>
      <c r="BR242" s="17"/>
      <c r="BS242" s="19"/>
      <c r="BT242" s="17"/>
      <c r="BU242" s="17"/>
      <c r="BV242" s="19"/>
      <c r="BW242" s="17"/>
      <c r="BX242" s="17"/>
      <c r="BY242" s="19">
        <f t="shared" ref="BY242:BY247" si="51">BY243+1</f>
        <v>6</v>
      </c>
      <c r="BZ242" s="17"/>
      <c r="CA242" s="17"/>
      <c r="CB242" s="19">
        <f t="shared" si="42"/>
        <v>15</v>
      </c>
      <c r="CC242" s="24" t="s">
        <v>1026</v>
      </c>
      <c r="CD242" s="43"/>
      <c r="CE242" s="19">
        <f t="shared" si="46"/>
        <v>23</v>
      </c>
      <c r="CF242" s="264" t="s">
        <v>971</v>
      </c>
      <c r="CG242" s="26" t="s">
        <v>965</v>
      </c>
    </row>
    <row r="243" spans="1:85" ht="20.25" customHeight="1">
      <c r="B243" s="38">
        <f t="shared" si="47"/>
        <v>48</v>
      </c>
      <c r="C243" s="45">
        <f t="shared" si="48"/>
        <v>44557</v>
      </c>
      <c r="D243" s="16"/>
      <c r="E243" s="19"/>
      <c r="F243" s="17"/>
      <c r="G243" s="17"/>
      <c r="H243" s="19"/>
      <c r="I243" s="17"/>
      <c r="J243" s="17"/>
      <c r="K243" s="19"/>
      <c r="L243" s="17"/>
      <c r="M243" s="17"/>
      <c r="N243" s="19"/>
      <c r="O243" s="17"/>
      <c r="P243" s="17"/>
      <c r="Q243" s="19"/>
      <c r="R243" s="17"/>
      <c r="S243" s="17"/>
      <c r="T243" s="19"/>
      <c r="U243" s="17"/>
      <c r="V243" s="17"/>
      <c r="W243" s="19"/>
      <c r="X243" s="17"/>
      <c r="Y243" s="17"/>
      <c r="Z243" s="19"/>
      <c r="AA243" s="17"/>
      <c r="AB243" s="17"/>
      <c r="AC243" s="19"/>
      <c r="AD243" s="17"/>
      <c r="AE243" s="17"/>
      <c r="AF243" s="19"/>
      <c r="AG243" s="17"/>
      <c r="AH243" s="17"/>
      <c r="AI243" s="19"/>
      <c r="AJ243" s="17"/>
      <c r="AK243" s="17"/>
      <c r="AL243" s="17"/>
      <c r="AM243" s="17"/>
      <c r="AN243" s="17"/>
      <c r="AO243" s="19"/>
      <c r="AP243" s="17"/>
      <c r="AQ243" s="17"/>
      <c r="AR243" s="19"/>
      <c r="AS243" s="17"/>
      <c r="AT243" s="17"/>
      <c r="AU243" s="19"/>
      <c r="AV243" s="17"/>
      <c r="AW243" s="17"/>
      <c r="AX243" s="19"/>
      <c r="AY243" s="17"/>
      <c r="AZ243" s="17"/>
      <c r="BA243" s="19"/>
      <c r="BB243" s="17"/>
      <c r="BC243" s="17"/>
      <c r="BD243" s="19"/>
      <c r="BE243" s="17"/>
      <c r="BF243" s="17"/>
      <c r="BG243" s="19"/>
      <c r="BH243" s="17"/>
      <c r="BI243" s="17"/>
      <c r="BJ243" s="19"/>
      <c r="BK243" s="17"/>
      <c r="BL243" s="17"/>
      <c r="BM243" s="19"/>
      <c r="BN243" s="17"/>
      <c r="BO243" s="17"/>
      <c r="BP243" s="19"/>
      <c r="BQ243" s="17"/>
      <c r="BR243" s="17"/>
      <c r="BS243" s="19"/>
      <c r="BT243" s="17"/>
      <c r="BU243" s="17"/>
      <c r="BV243" s="19"/>
      <c r="BW243" s="17"/>
      <c r="BX243" s="17"/>
      <c r="BY243" s="19">
        <f t="shared" si="51"/>
        <v>5</v>
      </c>
      <c r="BZ243" s="17"/>
      <c r="CA243" s="17"/>
      <c r="CB243" s="19">
        <f t="shared" si="42"/>
        <v>14</v>
      </c>
      <c r="CC243" s="224"/>
      <c r="CD243" s="43"/>
      <c r="CE243" s="19">
        <f t="shared" si="46"/>
        <v>22</v>
      </c>
      <c r="CF243" s="264" t="s">
        <v>661</v>
      </c>
      <c r="CG243" s="20" t="s">
        <v>1033</v>
      </c>
    </row>
    <row r="244" spans="1:85" ht="20.25" customHeight="1">
      <c r="B244" s="38">
        <f t="shared" si="47"/>
        <v>49</v>
      </c>
      <c r="C244" s="16">
        <f t="shared" si="48"/>
        <v>44564</v>
      </c>
      <c r="D244" s="16"/>
      <c r="E244" s="19"/>
      <c r="F244" s="17"/>
      <c r="G244" s="17"/>
      <c r="H244" s="19"/>
      <c r="I244" s="17"/>
      <c r="J244" s="17"/>
      <c r="K244" s="19"/>
      <c r="L244" s="17"/>
      <c r="M244" s="17"/>
      <c r="N244" s="19"/>
      <c r="O244" s="17"/>
      <c r="P244" s="17"/>
      <c r="Q244" s="19"/>
      <c r="R244" s="17"/>
      <c r="S244" s="17"/>
      <c r="T244" s="19"/>
      <c r="U244" s="17"/>
      <c r="V244" s="17"/>
      <c r="W244" s="19"/>
      <c r="X244" s="17"/>
      <c r="Y244" s="17"/>
      <c r="Z244" s="19"/>
      <c r="AA244" s="17"/>
      <c r="AB244" s="17"/>
      <c r="AC244" s="19"/>
      <c r="AD244" s="17"/>
      <c r="AE244" s="17"/>
      <c r="AF244" s="19"/>
      <c r="AG244" s="17"/>
      <c r="AH244" s="17"/>
      <c r="AI244" s="19"/>
      <c r="AJ244" s="17"/>
      <c r="AK244" s="17"/>
      <c r="AL244" s="17"/>
      <c r="AM244" s="17"/>
      <c r="AN244" s="17"/>
      <c r="AO244" s="19"/>
      <c r="AP244" s="17"/>
      <c r="AQ244" s="17"/>
      <c r="AR244" s="19"/>
      <c r="AS244" s="17"/>
      <c r="AT244" s="17"/>
      <c r="AU244" s="19"/>
      <c r="AV244" s="17"/>
      <c r="AW244" s="17"/>
      <c r="AX244" s="19"/>
      <c r="AY244" s="17"/>
      <c r="AZ244" s="17"/>
      <c r="BA244" s="19"/>
      <c r="BB244" s="17"/>
      <c r="BC244" s="17"/>
      <c r="BD244" s="19"/>
      <c r="BE244" s="17"/>
      <c r="BF244" s="17"/>
      <c r="BG244" s="19"/>
      <c r="BH244" s="17"/>
      <c r="BI244" s="17"/>
      <c r="BJ244" s="19"/>
      <c r="BK244" s="17"/>
      <c r="BL244" s="17"/>
      <c r="BM244" s="19"/>
      <c r="BN244" s="17"/>
      <c r="BO244" s="17"/>
      <c r="BP244" s="19"/>
      <c r="BQ244" s="17"/>
      <c r="BR244" s="17"/>
      <c r="BS244" s="19"/>
      <c r="BT244" s="17"/>
      <c r="BU244" s="17"/>
      <c r="BV244" s="19"/>
      <c r="BW244" s="17"/>
      <c r="BX244" s="17"/>
      <c r="BY244" s="19">
        <f t="shared" si="51"/>
        <v>4</v>
      </c>
      <c r="BZ244" s="17"/>
      <c r="CA244" s="17"/>
      <c r="CB244" s="19">
        <f t="shared" si="42"/>
        <v>13</v>
      </c>
      <c r="CC244" s="24" t="s">
        <v>1042</v>
      </c>
      <c r="CD244" s="319" t="s">
        <v>634</v>
      </c>
      <c r="CE244" s="19">
        <f t="shared" si="46"/>
        <v>21</v>
      </c>
      <c r="CF244" s="256"/>
      <c r="CG244" s="26" t="s">
        <v>1035</v>
      </c>
    </row>
    <row r="245" spans="1:85" ht="20.25" customHeight="1">
      <c r="B245" s="38">
        <f t="shared" si="47"/>
        <v>50</v>
      </c>
      <c r="C245" s="16">
        <f t="shared" si="48"/>
        <v>44571</v>
      </c>
      <c r="D245" s="16"/>
      <c r="E245" s="19"/>
      <c r="F245" s="17"/>
      <c r="G245" s="17"/>
      <c r="H245" s="19"/>
      <c r="I245" s="17"/>
      <c r="J245" s="17"/>
      <c r="K245" s="19"/>
      <c r="L245" s="17"/>
      <c r="M245" s="17"/>
      <c r="N245" s="19"/>
      <c r="O245" s="17"/>
      <c r="P245" s="17"/>
      <c r="Q245" s="19"/>
      <c r="R245" s="17"/>
      <c r="S245" s="17"/>
      <c r="T245" s="19"/>
      <c r="U245" s="17"/>
      <c r="V245" s="17"/>
      <c r="W245" s="19"/>
      <c r="X245" s="17"/>
      <c r="Y245" s="17"/>
      <c r="Z245" s="19"/>
      <c r="AA245" s="17"/>
      <c r="AB245" s="17"/>
      <c r="AC245" s="19"/>
      <c r="AD245" s="17"/>
      <c r="AE245" s="17"/>
      <c r="AF245" s="19"/>
      <c r="AG245" s="17"/>
      <c r="AH245" s="17"/>
      <c r="AI245" s="19"/>
      <c r="AJ245" s="17"/>
      <c r="AK245" s="17"/>
      <c r="AL245" s="17"/>
      <c r="AM245" s="17"/>
      <c r="AN245" s="17"/>
      <c r="AO245" s="19"/>
      <c r="AP245" s="17"/>
      <c r="AQ245" s="17"/>
      <c r="AR245" s="19"/>
      <c r="AS245" s="17"/>
      <c r="AT245" s="17"/>
      <c r="AU245" s="19"/>
      <c r="AV245" s="17"/>
      <c r="AW245" s="17"/>
      <c r="AX245" s="19"/>
      <c r="AY245" s="17"/>
      <c r="AZ245" s="17"/>
      <c r="BA245" s="19"/>
      <c r="BB245" s="17"/>
      <c r="BC245" s="17"/>
      <c r="BD245" s="19"/>
      <c r="BE245" s="17"/>
      <c r="BF245" s="17"/>
      <c r="BG245" s="19"/>
      <c r="BH245" s="17"/>
      <c r="BI245" s="17"/>
      <c r="BJ245" s="19"/>
      <c r="BK245" s="17"/>
      <c r="BL245" s="17"/>
      <c r="BM245" s="19"/>
      <c r="BN245" s="17"/>
      <c r="BO245" s="17"/>
      <c r="BP245" s="19"/>
      <c r="BQ245" s="17"/>
      <c r="BR245" s="17"/>
      <c r="BS245" s="19"/>
      <c r="BT245" s="17"/>
      <c r="BU245" s="17"/>
      <c r="BV245" s="19"/>
      <c r="BW245" s="17"/>
      <c r="BX245" s="17"/>
      <c r="BY245" s="19">
        <f t="shared" si="51"/>
        <v>3</v>
      </c>
      <c r="BZ245" s="17"/>
      <c r="CA245" s="17"/>
      <c r="CB245" s="19">
        <f t="shared" si="42"/>
        <v>12</v>
      </c>
      <c r="CC245" s="24" t="s">
        <v>1043</v>
      </c>
      <c r="CD245" s="129"/>
      <c r="CE245" s="19">
        <f t="shared" si="46"/>
        <v>20</v>
      </c>
      <c r="CF245" s="450" t="s">
        <v>914</v>
      </c>
      <c r="CG245" s="26" t="s">
        <v>996</v>
      </c>
    </row>
    <row r="246" spans="1:85" ht="20.25" customHeight="1">
      <c r="A246" s="464" t="s">
        <v>525</v>
      </c>
      <c r="B246" s="38">
        <f t="shared" si="47"/>
        <v>51</v>
      </c>
      <c r="C246" s="463">
        <f t="shared" si="48"/>
        <v>44578</v>
      </c>
      <c r="D246" s="16"/>
      <c r="E246" s="19"/>
      <c r="F246" s="17"/>
      <c r="G246" s="17"/>
      <c r="H246" s="19"/>
      <c r="I246" s="17"/>
      <c r="J246" s="17"/>
      <c r="K246" s="19"/>
      <c r="L246" s="17"/>
      <c r="M246" s="17"/>
      <c r="N246" s="19"/>
      <c r="O246" s="17"/>
      <c r="P246" s="17"/>
      <c r="Q246" s="19"/>
      <c r="R246" s="17"/>
      <c r="S246" s="17"/>
      <c r="T246" s="19"/>
      <c r="U246" s="17"/>
      <c r="V246" s="17"/>
      <c r="W246" s="19"/>
      <c r="X246" s="17"/>
      <c r="Y246" s="17"/>
      <c r="Z246" s="19"/>
      <c r="AA246" s="17"/>
      <c r="AB246" s="17"/>
      <c r="AC246" s="19"/>
      <c r="AD246" s="17"/>
      <c r="AE246" s="17"/>
      <c r="AF246" s="19"/>
      <c r="AG246" s="17"/>
      <c r="AH246" s="17"/>
      <c r="AI246" s="19"/>
      <c r="AJ246" s="17"/>
      <c r="AK246" s="17"/>
      <c r="AL246" s="17"/>
      <c r="AM246" s="17"/>
      <c r="AN246" s="17"/>
      <c r="AO246" s="19"/>
      <c r="AP246" s="17"/>
      <c r="AQ246" s="17"/>
      <c r="AR246" s="19"/>
      <c r="AS246" s="17"/>
      <c r="AT246" s="17"/>
      <c r="AU246" s="19"/>
      <c r="AV246" s="17"/>
      <c r="AW246" s="17"/>
      <c r="AX246" s="19"/>
      <c r="AY246" s="17"/>
      <c r="AZ246" s="17"/>
      <c r="BA246" s="19"/>
      <c r="BB246" s="17"/>
      <c r="BC246" s="17"/>
      <c r="BD246" s="19"/>
      <c r="BE246" s="17"/>
      <c r="BF246" s="17"/>
      <c r="BG246" s="19"/>
      <c r="BH246" s="17"/>
      <c r="BI246" s="17"/>
      <c r="BJ246" s="19"/>
      <c r="BK246" s="17"/>
      <c r="BL246" s="17"/>
      <c r="BM246" s="19"/>
      <c r="BN246" s="17"/>
      <c r="BO246" s="17"/>
      <c r="BP246" s="19"/>
      <c r="BQ246" s="17"/>
      <c r="BR246" s="17"/>
      <c r="BS246" s="19"/>
      <c r="BT246" s="17"/>
      <c r="BU246" s="17"/>
      <c r="BV246" s="19"/>
      <c r="BW246" s="17"/>
      <c r="BX246" s="17"/>
      <c r="BY246" s="19">
        <f t="shared" si="51"/>
        <v>2</v>
      </c>
      <c r="BZ246" s="17"/>
      <c r="CA246" s="17"/>
      <c r="CB246" s="19">
        <f t="shared" si="42"/>
        <v>11</v>
      </c>
      <c r="CC246" s="224" t="s">
        <v>1025</v>
      </c>
      <c r="CD246" s="318" t="s">
        <v>546</v>
      </c>
      <c r="CE246" s="19">
        <f t="shared" si="46"/>
        <v>19</v>
      </c>
      <c r="CF246" s="22" t="s">
        <v>752</v>
      </c>
      <c r="CG246" s="26" t="s">
        <v>1037</v>
      </c>
    </row>
    <row r="247" spans="1:85" ht="20.25" customHeight="1">
      <c r="A247" s="464" t="s">
        <v>525</v>
      </c>
      <c r="B247" s="38">
        <f t="shared" si="47"/>
        <v>52</v>
      </c>
      <c r="C247" s="463">
        <f t="shared" si="48"/>
        <v>44585</v>
      </c>
      <c r="D247" s="16"/>
      <c r="E247" s="19"/>
      <c r="F247" s="17"/>
      <c r="G247" s="17"/>
      <c r="H247" s="19"/>
      <c r="I247" s="17"/>
      <c r="J247" s="17"/>
      <c r="K247" s="19"/>
      <c r="L247" s="17"/>
      <c r="M247" s="17"/>
      <c r="N247" s="19"/>
      <c r="O247" s="17"/>
      <c r="P247" s="17"/>
      <c r="Q247" s="19"/>
      <c r="R247" s="17"/>
      <c r="S247" s="17"/>
      <c r="T247" s="19"/>
      <c r="U247" s="17"/>
      <c r="V247" s="17"/>
      <c r="W247" s="19"/>
      <c r="X247" s="17"/>
      <c r="Y247" s="17"/>
      <c r="Z247" s="19"/>
      <c r="AA247" s="17"/>
      <c r="AB247" s="17"/>
      <c r="AC247" s="19"/>
      <c r="AD247" s="17"/>
      <c r="AE247" s="17"/>
      <c r="AF247" s="19"/>
      <c r="AG247" s="17"/>
      <c r="AH247" s="17"/>
      <c r="AI247" s="19"/>
      <c r="AJ247" s="17"/>
      <c r="AK247" s="17"/>
      <c r="AL247" s="17"/>
      <c r="AM247" s="17"/>
      <c r="AN247" s="17"/>
      <c r="AO247" s="19"/>
      <c r="AP247" s="17"/>
      <c r="AQ247" s="17"/>
      <c r="AR247" s="19"/>
      <c r="AS247" s="17"/>
      <c r="AT247" s="17"/>
      <c r="AU247" s="19"/>
      <c r="AV247" s="17"/>
      <c r="AW247" s="17"/>
      <c r="AX247" s="19"/>
      <c r="AY247" s="17"/>
      <c r="AZ247" s="17"/>
      <c r="BA247" s="19"/>
      <c r="BB247" s="17"/>
      <c r="BC247" s="17"/>
      <c r="BD247" s="19"/>
      <c r="BE247" s="17"/>
      <c r="BF247" s="17"/>
      <c r="BG247" s="19"/>
      <c r="BH247" s="17"/>
      <c r="BI247" s="17"/>
      <c r="BJ247" s="19"/>
      <c r="BK247" s="17"/>
      <c r="BL247" s="17"/>
      <c r="BM247" s="19"/>
      <c r="BN247" s="17"/>
      <c r="BO247" s="17"/>
      <c r="BP247" s="19"/>
      <c r="BQ247" s="17"/>
      <c r="BR247" s="17"/>
      <c r="BS247" s="19"/>
      <c r="BT247" s="17"/>
      <c r="BU247" s="17"/>
      <c r="BV247" s="19"/>
      <c r="BW247" s="17"/>
      <c r="BX247" s="17"/>
      <c r="BY247" s="19">
        <f t="shared" si="51"/>
        <v>1</v>
      </c>
      <c r="BZ247" s="17"/>
      <c r="CA247" s="17"/>
      <c r="CB247" s="19">
        <f t="shared" si="42"/>
        <v>10</v>
      </c>
      <c r="CC247" s="250"/>
      <c r="CD247" s="17" t="s">
        <v>408</v>
      </c>
      <c r="CE247" s="19">
        <f t="shared" si="46"/>
        <v>18</v>
      </c>
      <c r="CF247" s="136" t="s">
        <v>877</v>
      </c>
      <c r="CG247" s="18" t="s">
        <v>636</v>
      </c>
    </row>
    <row r="248" spans="1:85" ht="20.25" customHeight="1">
      <c r="A248" s="464" t="s">
        <v>525</v>
      </c>
      <c r="B248" s="38">
        <f t="shared" si="47"/>
        <v>53</v>
      </c>
      <c r="C248" s="463">
        <f t="shared" si="48"/>
        <v>44592</v>
      </c>
      <c r="D248" s="16"/>
      <c r="E248" s="19"/>
      <c r="F248" s="17"/>
      <c r="G248" s="17"/>
      <c r="H248" s="19"/>
      <c r="I248" s="17"/>
      <c r="J248" s="17"/>
      <c r="K248" s="19"/>
      <c r="L248" s="17"/>
      <c r="M248" s="17"/>
      <c r="N248" s="19"/>
      <c r="O248" s="17"/>
      <c r="P248" s="17"/>
      <c r="Q248" s="19"/>
      <c r="R248" s="17"/>
      <c r="S248" s="17"/>
      <c r="T248" s="19"/>
      <c r="U248" s="17"/>
      <c r="V248" s="17"/>
      <c r="W248" s="19"/>
      <c r="X248" s="17"/>
      <c r="Y248" s="17"/>
      <c r="Z248" s="19"/>
      <c r="AA248" s="17"/>
      <c r="AB248" s="17"/>
      <c r="AC248" s="19"/>
      <c r="AD248" s="17"/>
      <c r="AE248" s="17"/>
      <c r="AF248" s="19"/>
      <c r="AG248" s="17"/>
      <c r="AH248" s="17"/>
      <c r="AI248" s="19"/>
      <c r="AJ248" s="17"/>
      <c r="AK248" s="17"/>
      <c r="AL248" s="17"/>
      <c r="AM248" s="17"/>
      <c r="AN248" s="17"/>
      <c r="AO248" s="19"/>
      <c r="AP248" s="17"/>
      <c r="AQ248" s="17"/>
      <c r="AR248" s="19"/>
      <c r="AS248" s="17"/>
      <c r="AT248" s="17"/>
      <c r="AU248" s="19"/>
      <c r="AV248" s="17"/>
      <c r="AW248" s="17"/>
      <c r="AX248" s="19"/>
      <c r="AY248" s="17"/>
      <c r="AZ248" s="17"/>
      <c r="BA248" s="19"/>
      <c r="BB248" s="17"/>
      <c r="BC248" s="17"/>
      <c r="BD248" s="19"/>
      <c r="BE248" s="17"/>
      <c r="BF248" s="17"/>
      <c r="BG248" s="19"/>
      <c r="BH248" s="17"/>
      <c r="BI248" s="17"/>
      <c r="BJ248" s="19"/>
      <c r="BK248" s="17"/>
      <c r="BL248" s="17"/>
      <c r="BM248" s="19"/>
      <c r="BN248" s="17"/>
      <c r="BO248" s="17"/>
      <c r="BP248" s="19"/>
      <c r="BQ248" s="17"/>
      <c r="BR248" s="17"/>
      <c r="BS248" s="19"/>
      <c r="BT248" s="17"/>
      <c r="BU248" s="17"/>
      <c r="BV248" s="19"/>
      <c r="BW248" s="17"/>
      <c r="BX248" s="17"/>
      <c r="BY248" s="19">
        <v>0</v>
      </c>
      <c r="BZ248" s="17" t="s">
        <v>311</v>
      </c>
      <c r="CA248" s="17"/>
      <c r="CB248" s="19">
        <f t="shared" si="42"/>
        <v>9</v>
      </c>
      <c r="CC248" s="250"/>
      <c r="CD248" s="17"/>
      <c r="CE248" s="19">
        <f t="shared" si="46"/>
        <v>17</v>
      </c>
      <c r="CF248" s="24" t="s">
        <v>968</v>
      </c>
      <c r="CG248" s="309" t="s">
        <v>1038</v>
      </c>
    </row>
    <row r="249" spans="1:85" ht="20.25" customHeight="1">
      <c r="A249" s="464" t="s">
        <v>525</v>
      </c>
      <c r="B249" s="38">
        <f t="shared" si="47"/>
        <v>54</v>
      </c>
      <c r="C249" s="463">
        <f t="shared" si="48"/>
        <v>44599</v>
      </c>
      <c r="D249" s="16"/>
      <c r="E249" s="19"/>
      <c r="F249" s="17"/>
      <c r="G249" s="17"/>
      <c r="H249" s="19"/>
      <c r="I249" s="17"/>
      <c r="J249" s="17"/>
      <c r="K249" s="19"/>
      <c r="L249" s="17"/>
      <c r="M249" s="17"/>
      <c r="N249" s="19"/>
      <c r="O249" s="17"/>
      <c r="P249" s="17"/>
      <c r="Q249" s="19"/>
      <c r="R249" s="17"/>
      <c r="S249" s="17"/>
      <c r="T249" s="19"/>
      <c r="U249" s="17"/>
      <c r="V249" s="17"/>
      <c r="W249" s="19"/>
      <c r="X249" s="17"/>
      <c r="Y249" s="17"/>
      <c r="Z249" s="19"/>
      <c r="AA249" s="17"/>
      <c r="AB249" s="17"/>
      <c r="AC249" s="19"/>
      <c r="AD249" s="17"/>
      <c r="AE249" s="17"/>
      <c r="AF249" s="19"/>
      <c r="AG249" s="17"/>
      <c r="AH249" s="17"/>
      <c r="AI249" s="19"/>
      <c r="AJ249" s="17"/>
      <c r="AK249" s="17"/>
      <c r="AL249" s="17"/>
      <c r="AM249" s="17"/>
      <c r="AN249" s="17"/>
      <c r="AO249" s="19"/>
      <c r="AP249" s="17"/>
      <c r="AQ249" s="17"/>
      <c r="AR249" s="19"/>
      <c r="AS249" s="17"/>
      <c r="AT249" s="17"/>
      <c r="AU249" s="19"/>
      <c r="AV249" s="17"/>
      <c r="AW249" s="17"/>
      <c r="AX249" s="19"/>
      <c r="AY249" s="17"/>
      <c r="AZ249" s="17"/>
      <c r="BA249" s="19"/>
      <c r="BB249" s="17"/>
      <c r="BC249" s="17"/>
      <c r="BD249" s="19"/>
      <c r="BE249" s="17"/>
      <c r="BF249" s="17"/>
      <c r="BG249" s="19"/>
      <c r="BH249" s="17"/>
      <c r="BI249" s="17"/>
      <c r="BJ249" s="19"/>
      <c r="BK249" s="17"/>
      <c r="BL249" s="17"/>
      <c r="BM249" s="19"/>
      <c r="BN249" s="17"/>
      <c r="BO249" s="17"/>
      <c r="BP249" s="19"/>
      <c r="BQ249" s="17"/>
      <c r="BR249" s="17"/>
      <c r="BS249" s="19"/>
      <c r="BT249" s="17"/>
      <c r="BU249" s="17"/>
      <c r="BV249" s="19"/>
      <c r="BW249" s="17"/>
      <c r="BX249" s="17"/>
      <c r="BY249" s="19"/>
      <c r="BZ249" s="17"/>
      <c r="CA249" s="17"/>
      <c r="CB249" s="19">
        <f t="shared" si="42"/>
        <v>8</v>
      </c>
      <c r="CC249" s="17"/>
      <c r="CD249" s="17" t="s">
        <v>162</v>
      </c>
      <c r="CE249" s="19">
        <f t="shared" si="46"/>
        <v>16</v>
      </c>
      <c r="CF249" s="136" t="s">
        <v>917</v>
      </c>
      <c r="CG249" s="52" t="s">
        <v>1039</v>
      </c>
    </row>
    <row r="250" spans="1:85" ht="20.25" customHeight="1">
      <c r="B250" s="38">
        <f t="shared" si="47"/>
        <v>55</v>
      </c>
      <c r="C250" s="16">
        <f t="shared" si="48"/>
        <v>44606</v>
      </c>
      <c r="D250" s="16"/>
      <c r="E250" s="19"/>
      <c r="F250" s="17"/>
      <c r="G250" s="17"/>
      <c r="H250" s="19"/>
      <c r="I250" s="17"/>
      <c r="J250" s="17"/>
      <c r="K250" s="19"/>
      <c r="L250" s="17"/>
      <c r="M250" s="17"/>
      <c r="N250" s="19"/>
      <c r="O250" s="17"/>
      <c r="P250" s="17"/>
      <c r="Q250" s="19"/>
      <c r="R250" s="17"/>
      <c r="S250" s="17"/>
      <c r="T250" s="19"/>
      <c r="U250" s="17"/>
      <c r="V250" s="17"/>
      <c r="W250" s="19"/>
      <c r="X250" s="17"/>
      <c r="Y250" s="17"/>
      <c r="Z250" s="19"/>
      <c r="AA250" s="17"/>
      <c r="AB250" s="17"/>
      <c r="AC250" s="19"/>
      <c r="AD250" s="17"/>
      <c r="AE250" s="17"/>
      <c r="AF250" s="19"/>
      <c r="AG250" s="17"/>
      <c r="AH250" s="17"/>
      <c r="AI250" s="19"/>
      <c r="AJ250" s="17"/>
      <c r="AK250" s="17"/>
      <c r="AL250" s="17"/>
      <c r="AM250" s="17"/>
      <c r="AN250" s="17"/>
      <c r="AO250" s="19"/>
      <c r="AP250" s="17"/>
      <c r="AQ250" s="17"/>
      <c r="AR250" s="19"/>
      <c r="AS250" s="17"/>
      <c r="AT250" s="17"/>
      <c r="AU250" s="19"/>
      <c r="AV250" s="17"/>
      <c r="AW250" s="17"/>
      <c r="AX250" s="19"/>
      <c r="AY250" s="17"/>
      <c r="AZ250" s="17"/>
      <c r="BA250" s="19"/>
      <c r="BB250" s="17"/>
      <c r="BC250" s="17"/>
      <c r="BD250" s="19"/>
      <c r="BE250" s="17"/>
      <c r="BF250" s="17"/>
      <c r="BG250" s="19"/>
      <c r="BH250" s="17"/>
      <c r="BI250" s="17"/>
      <c r="BJ250" s="19"/>
      <c r="BK250" s="17"/>
      <c r="BL250" s="17"/>
      <c r="BM250" s="19"/>
      <c r="BN250" s="17"/>
      <c r="BO250" s="17"/>
      <c r="BP250" s="19"/>
      <c r="BQ250" s="17"/>
      <c r="BR250" s="17"/>
      <c r="BS250" s="19"/>
      <c r="BT250" s="17"/>
      <c r="BU250" s="17"/>
      <c r="BV250" s="19"/>
      <c r="BW250" s="17"/>
      <c r="BX250" s="17"/>
      <c r="BY250" s="19"/>
      <c r="BZ250" s="17"/>
      <c r="CA250" s="17"/>
      <c r="CB250" s="19">
        <f t="shared" si="42"/>
        <v>7</v>
      </c>
      <c r="CC250" s="17"/>
      <c r="CD250" s="17"/>
      <c r="CE250" s="19">
        <f t="shared" si="46"/>
        <v>15</v>
      </c>
      <c r="CF250" s="24" t="s">
        <v>1026</v>
      </c>
      <c r="CG250" s="43"/>
    </row>
    <row r="251" spans="1:85" ht="20.25" customHeight="1">
      <c r="B251" s="38">
        <f t="shared" si="47"/>
        <v>56</v>
      </c>
      <c r="C251" s="16">
        <f t="shared" si="48"/>
        <v>44613</v>
      </c>
      <c r="D251" s="16"/>
      <c r="E251" s="19"/>
      <c r="F251" s="17"/>
      <c r="G251" s="17"/>
      <c r="H251" s="19"/>
      <c r="I251" s="17"/>
      <c r="J251" s="17"/>
      <c r="K251" s="19"/>
      <c r="L251" s="17"/>
      <c r="M251" s="17"/>
      <c r="N251" s="19"/>
      <c r="O251" s="17"/>
      <c r="P251" s="17"/>
      <c r="Q251" s="19"/>
      <c r="R251" s="17"/>
      <c r="S251" s="17"/>
      <c r="T251" s="19"/>
      <c r="U251" s="17"/>
      <c r="V251" s="17"/>
      <c r="W251" s="19"/>
      <c r="X251" s="17"/>
      <c r="Y251" s="17"/>
      <c r="Z251" s="19"/>
      <c r="AA251" s="17"/>
      <c r="AB251" s="17"/>
      <c r="AC251" s="19"/>
      <c r="AD251" s="17"/>
      <c r="AE251" s="17"/>
      <c r="AF251" s="19"/>
      <c r="AG251" s="17"/>
      <c r="AH251" s="17"/>
      <c r="AI251" s="19"/>
      <c r="AJ251" s="17"/>
      <c r="AK251" s="17"/>
      <c r="AL251" s="17"/>
      <c r="AM251" s="17"/>
      <c r="AN251" s="17"/>
      <c r="AO251" s="19"/>
      <c r="AP251" s="17"/>
      <c r="AQ251" s="17"/>
      <c r="AR251" s="19"/>
      <c r="AS251" s="17"/>
      <c r="AT251" s="17"/>
      <c r="AU251" s="19"/>
      <c r="AV251" s="17"/>
      <c r="AW251" s="17"/>
      <c r="AX251" s="19"/>
      <c r="AY251" s="17"/>
      <c r="AZ251" s="17"/>
      <c r="BA251" s="19"/>
      <c r="BB251" s="17"/>
      <c r="BC251" s="17"/>
      <c r="BD251" s="19"/>
      <c r="BE251" s="17"/>
      <c r="BF251" s="17"/>
      <c r="BG251" s="19"/>
      <c r="BH251" s="17"/>
      <c r="BI251" s="17"/>
      <c r="BJ251" s="19"/>
      <c r="BK251" s="17"/>
      <c r="BL251" s="17"/>
      <c r="BM251" s="19"/>
      <c r="BN251" s="17"/>
      <c r="BO251" s="17"/>
      <c r="BP251" s="19"/>
      <c r="BQ251" s="17"/>
      <c r="BR251" s="17"/>
      <c r="BS251" s="19"/>
      <c r="BT251" s="17"/>
      <c r="BU251" s="17"/>
      <c r="BV251" s="19"/>
      <c r="BW251" s="17"/>
      <c r="BX251" s="17"/>
      <c r="BY251" s="19"/>
      <c r="BZ251" s="17"/>
      <c r="CA251" s="17"/>
      <c r="CB251" s="19">
        <f t="shared" si="42"/>
        <v>6</v>
      </c>
      <c r="CC251" s="17"/>
      <c r="CD251" s="17"/>
      <c r="CE251" s="19">
        <f t="shared" si="46"/>
        <v>14</v>
      </c>
      <c r="CF251" s="224"/>
      <c r="CG251" s="43"/>
    </row>
    <row r="252" spans="1:85" ht="20.25" customHeight="1">
      <c r="B252" s="38">
        <f t="shared" si="47"/>
        <v>57</v>
      </c>
      <c r="C252" s="16">
        <f t="shared" si="48"/>
        <v>44620</v>
      </c>
      <c r="D252" s="16"/>
      <c r="E252" s="19"/>
      <c r="F252" s="17"/>
      <c r="G252" s="17"/>
      <c r="H252" s="19"/>
      <c r="I252" s="17"/>
      <c r="J252" s="17"/>
      <c r="K252" s="19"/>
      <c r="L252" s="17"/>
      <c r="M252" s="17"/>
      <c r="N252" s="19"/>
      <c r="O252" s="17"/>
      <c r="P252" s="17"/>
      <c r="Q252" s="19"/>
      <c r="R252" s="17"/>
      <c r="S252" s="17"/>
      <c r="T252" s="19"/>
      <c r="U252" s="17"/>
      <c r="V252" s="17"/>
      <c r="W252" s="19"/>
      <c r="X252" s="17"/>
      <c r="Y252" s="17"/>
      <c r="Z252" s="19"/>
      <c r="AA252" s="17"/>
      <c r="AB252" s="17"/>
      <c r="AC252" s="19"/>
      <c r="AD252" s="17"/>
      <c r="AE252" s="17"/>
      <c r="AF252" s="19"/>
      <c r="AG252" s="17"/>
      <c r="AH252" s="17"/>
      <c r="AI252" s="19"/>
      <c r="AJ252" s="17"/>
      <c r="AK252" s="17"/>
      <c r="AL252" s="17"/>
      <c r="AM252" s="17"/>
      <c r="AN252" s="17"/>
      <c r="AO252" s="19"/>
      <c r="AP252" s="17"/>
      <c r="AQ252" s="17"/>
      <c r="AR252" s="19"/>
      <c r="AS252" s="17"/>
      <c r="AT252" s="17"/>
      <c r="AU252" s="19"/>
      <c r="AV252" s="17"/>
      <c r="AW252" s="17"/>
      <c r="AX252" s="19"/>
      <c r="AY252" s="17"/>
      <c r="AZ252" s="17"/>
      <c r="BA252" s="19"/>
      <c r="BB252" s="17"/>
      <c r="BC252" s="17"/>
      <c r="BD252" s="19"/>
      <c r="BE252" s="17"/>
      <c r="BF252" s="17"/>
      <c r="BG252" s="19"/>
      <c r="BH252" s="17"/>
      <c r="BI252" s="17"/>
      <c r="BJ252" s="19"/>
      <c r="BK252" s="17"/>
      <c r="BL252" s="17"/>
      <c r="BM252" s="19"/>
      <c r="BN252" s="17"/>
      <c r="BO252" s="17"/>
      <c r="BP252" s="19"/>
      <c r="BQ252" s="17"/>
      <c r="BR252" s="17"/>
      <c r="BS252" s="19"/>
      <c r="BT252" s="17"/>
      <c r="BU252" s="17"/>
      <c r="BV252" s="19"/>
      <c r="BW252" s="17"/>
      <c r="BX252" s="17"/>
      <c r="BY252" s="19"/>
      <c r="BZ252" s="17"/>
      <c r="CA252" s="17"/>
      <c r="CB252" s="19">
        <f t="shared" si="42"/>
        <v>5</v>
      </c>
      <c r="CC252" s="17"/>
      <c r="CD252" s="17"/>
      <c r="CE252" s="19">
        <f t="shared" si="46"/>
        <v>13</v>
      </c>
      <c r="CF252" s="24" t="s">
        <v>1042</v>
      </c>
      <c r="CG252" s="319" t="s">
        <v>634</v>
      </c>
    </row>
    <row r="253" spans="1:85" ht="20.25" customHeight="1">
      <c r="B253" s="38">
        <f t="shared" si="47"/>
        <v>58</v>
      </c>
      <c r="C253" s="16">
        <f t="shared" si="48"/>
        <v>44627</v>
      </c>
      <c r="D253" s="16"/>
      <c r="E253" s="19"/>
      <c r="F253" s="17"/>
      <c r="G253" s="17"/>
      <c r="H253" s="19"/>
      <c r="I253" s="17"/>
      <c r="J253" s="17"/>
      <c r="K253" s="19"/>
      <c r="L253" s="17"/>
      <c r="M253" s="17"/>
      <c r="N253" s="19"/>
      <c r="O253" s="17"/>
      <c r="P253" s="17"/>
      <c r="Q253" s="19"/>
      <c r="R253" s="17"/>
      <c r="S253" s="17"/>
      <c r="T253" s="19"/>
      <c r="U253" s="17"/>
      <c r="V253" s="17"/>
      <c r="W253" s="19"/>
      <c r="X253" s="17"/>
      <c r="Y253" s="17"/>
      <c r="Z253" s="19"/>
      <c r="AA253" s="17"/>
      <c r="AB253" s="17"/>
      <c r="AC253" s="19"/>
      <c r="AD253" s="17"/>
      <c r="AE253" s="17"/>
      <c r="AF253" s="19"/>
      <c r="AG253" s="17"/>
      <c r="AH253" s="17"/>
      <c r="AI253" s="19"/>
      <c r="AJ253" s="17"/>
      <c r="AK253" s="17"/>
      <c r="AL253" s="17"/>
      <c r="AM253" s="17"/>
      <c r="AN253" s="17"/>
      <c r="AO253" s="19"/>
      <c r="AP253" s="17"/>
      <c r="AQ253" s="17"/>
      <c r="AR253" s="19"/>
      <c r="AS253" s="17"/>
      <c r="AT253" s="17"/>
      <c r="AU253" s="19"/>
      <c r="AV253" s="17"/>
      <c r="AW253" s="17"/>
      <c r="AX253" s="19"/>
      <c r="AY253" s="17"/>
      <c r="AZ253" s="17"/>
      <c r="BA253" s="19"/>
      <c r="BB253" s="17"/>
      <c r="BC253" s="17"/>
      <c r="BD253" s="19"/>
      <c r="BE253" s="17"/>
      <c r="BF253" s="17"/>
      <c r="BG253" s="19"/>
      <c r="BH253" s="17"/>
      <c r="BI253" s="17"/>
      <c r="BJ253" s="19"/>
      <c r="BK253" s="17"/>
      <c r="BL253" s="17"/>
      <c r="BM253" s="19"/>
      <c r="BN253" s="17"/>
      <c r="BO253" s="17"/>
      <c r="BP253" s="19"/>
      <c r="BQ253" s="17"/>
      <c r="BR253" s="17"/>
      <c r="BS253" s="19"/>
      <c r="BT253" s="17"/>
      <c r="BU253" s="17"/>
      <c r="BV253" s="19"/>
      <c r="BW253" s="17"/>
      <c r="BX253" s="17"/>
      <c r="BY253" s="19"/>
      <c r="BZ253" s="17"/>
      <c r="CA253" s="17"/>
      <c r="CB253" s="19">
        <f t="shared" si="42"/>
        <v>4</v>
      </c>
      <c r="CC253" s="17"/>
      <c r="CD253" s="17"/>
      <c r="CE253" s="19">
        <f t="shared" si="46"/>
        <v>12</v>
      </c>
      <c r="CF253" s="24" t="s">
        <v>1043</v>
      </c>
      <c r="CG253" s="129"/>
    </row>
    <row r="254" spans="1:85" ht="20.25" customHeight="1">
      <c r="B254" s="38">
        <f t="shared" si="47"/>
        <v>59</v>
      </c>
      <c r="C254" s="16">
        <f t="shared" si="48"/>
        <v>44634</v>
      </c>
      <c r="D254" s="16"/>
      <c r="E254" s="19"/>
      <c r="F254" s="17"/>
      <c r="G254" s="17"/>
      <c r="H254" s="19"/>
      <c r="I254" s="17"/>
      <c r="J254" s="17"/>
      <c r="K254" s="19"/>
      <c r="L254" s="17"/>
      <c r="M254" s="17"/>
      <c r="N254" s="19"/>
      <c r="O254" s="17"/>
      <c r="P254" s="17"/>
      <c r="Q254" s="19"/>
      <c r="R254" s="17"/>
      <c r="S254" s="17"/>
      <c r="T254" s="19"/>
      <c r="U254" s="17"/>
      <c r="V254" s="17"/>
      <c r="W254" s="19"/>
      <c r="X254" s="17"/>
      <c r="Y254" s="17"/>
      <c r="Z254" s="19"/>
      <c r="AA254" s="17"/>
      <c r="AB254" s="17"/>
      <c r="AC254" s="19"/>
      <c r="AD254" s="17"/>
      <c r="AE254" s="17"/>
      <c r="AF254" s="19"/>
      <c r="AG254" s="17"/>
      <c r="AH254" s="17"/>
      <c r="AI254" s="19"/>
      <c r="AJ254" s="17"/>
      <c r="AK254" s="17"/>
      <c r="AL254" s="17"/>
      <c r="AM254" s="17"/>
      <c r="AN254" s="17"/>
      <c r="AO254" s="19"/>
      <c r="AP254" s="17"/>
      <c r="AQ254" s="17"/>
      <c r="AR254" s="19"/>
      <c r="AS254" s="17"/>
      <c r="AT254" s="17"/>
      <c r="AU254" s="19"/>
      <c r="AV254" s="17"/>
      <c r="AW254" s="17"/>
      <c r="AX254" s="19"/>
      <c r="AY254" s="17"/>
      <c r="AZ254" s="17"/>
      <c r="BA254" s="19"/>
      <c r="BB254" s="17"/>
      <c r="BC254" s="17"/>
      <c r="BD254" s="19"/>
      <c r="BE254" s="17"/>
      <c r="BF254" s="17"/>
      <c r="BG254" s="19"/>
      <c r="BH254" s="17"/>
      <c r="BI254" s="17"/>
      <c r="BJ254" s="19"/>
      <c r="BK254" s="17"/>
      <c r="BL254" s="17"/>
      <c r="BM254" s="19"/>
      <c r="BN254" s="17"/>
      <c r="BO254" s="17"/>
      <c r="BP254" s="19"/>
      <c r="BQ254" s="17"/>
      <c r="BR254" s="17"/>
      <c r="BS254" s="19"/>
      <c r="BT254" s="17"/>
      <c r="BU254" s="17"/>
      <c r="BV254" s="19"/>
      <c r="BW254" s="17"/>
      <c r="BX254" s="17"/>
      <c r="BY254" s="19"/>
      <c r="BZ254" s="17"/>
      <c r="CA254" s="17"/>
      <c r="CB254" s="19">
        <f t="shared" si="42"/>
        <v>3</v>
      </c>
      <c r="CC254" s="17"/>
      <c r="CD254" s="17"/>
      <c r="CE254" s="19">
        <f t="shared" si="46"/>
        <v>11</v>
      </c>
      <c r="CF254" s="224" t="s">
        <v>1025</v>
      </c>
      <c r="CG254" s="318" t="s">
        <v>546</v>
      </c>
    </row>
    <row r="255" spans="1:85" ht="20.25" customHeight="1">
      <c r="B255" s="38">
        <f t="shared" si="47"/>
        <v>60</v>
      </c>
      <c r="C255" s="16">
        <f t="shared" si="48"/>
        <v>44641</v>
      </c>
      <c r="D255" s="16"/>
      <c r="E255" s="19"/>
      <c r="F255" s="17"/>
      <c r="G255" s="17"/>
      <c r="H255" s="19"/>
      <c r="I255" s="17"/>
      <c r="J255" s="17"/>
      <c r="K255" s="19"/>
      <c r="L255" s="17"/>
      <c r="M255" s="17"/>
      <c r="N255" s="19"/>
      <c r="O255" s="17"/>
      <c r="P255" s="17"/>
      <c r="Q255" s="19"/>
      <c r="R255" s="17"/>
      <c r="S255" s="17"/>
      <c r="T255" s="19"/>
      <c r="U255" s="17"/>
      <c r="V255" s="17"/>
      <c r="W255" s="19"/>
      <c r="X255" s="17"/>
      <c r="Y255" s="17"/>
      <c r="Z255" s="19"/>
      <c r="AA255" s="17"/>
      <c r="AB255" s="17"/>
      <c r="AC255" s="19"/>
      <c r="AD255" s="17"/>
      <c r="AE255" s="17"/>
      <c r="AF255" s="19"/>
      <c r="AG255" s="17"/>
      <c r="AH255" s="17"/>
      <c r="AI255" s="19"/>
      <c r="AJ255" s="17"/>
      <c r="AK255" s="17"/>
      <c r="AL255" s="17"/>
      <c r="AM255" s="17"/>
      <c r="AN255" s="17"/>
      <c r="AO255" s="19"/>
      <c r="AP255" s="17"/>
      <c r="AQ255" s="17"/>
      <c r="AR255" s="19"/>
      <c r="AS255" s="17"/>
      <c r="AT255" s="17"/>
      <c r="AU255" s="19"/>
      <c r="AV255" s="17"/>
      <c r="AW255" s="17"/>
      <c r="AX255" s="19"/>
      <c r="AY255" s="17"/>
      <c r="AZ255" s="17"/>
      <c r="BA255" s="19"/>
      <c r="BB255" s="17"/>
      <c r="BC255" s="17"/>
      <c r="BD255" s="19"/>
      <c r="BE255" s="17"/>
      <c r="BF255" s="17"/>
      <c r="BG255" s="19"/>
      <c r="BH255" s="17"/>
      <c r="BI255" s="17"/>
      <c r="BJ255" s="19"/>
      <c r="BK255" s="17"/>
      <c r="BL255" s="17"/>
      <c r="BM255" s="19"/>
      <c r="BN255" s="17"/>
      <c r="BO255" s="17"/>
      <c r="BP255" s="19"/>
      <c r="BQ255" s="17"/>
      <c r="BR255" s="17"/>
      <c r="BS255" s="19"/>
      <c r="BT255" s="17"/>
      <c r="BU255" s="17"/>
      <c r="BV255" s="19"/>
      <c r="BW255" s="17"/>
      <c r="BX255" s="17"/>
      <c r="BY255" s="19"/>
      <c r="BZ255" s="17"/>
      <c r="CA255" s="17"/>
      <c r="CB255" s="19">
        <f t="shared" si="42"/>
        <v>2</v>
      </c>
      <c r="CC255" s="17"/>
      <c r="CD255" s="17"/>
      <c r="CE255" s="19">
        <f t="shared" si="46"/>
        <v>10</v>
      </c>
      <c r="CF255" s="250"/>
      <c r="CG255" s="17" t="s">
        <v>408</v>
      </c>
    </row>
    <row r="256" spans="1:85" ht="20.25" customHeight="1">
      <c r="B256" s="38">
        <f t="shared" si="47"/>
        <v>61</v>
      </c>
      <c r="C256" s="16">
        <f t="shared" si="48"/>
        <v>44648</v>
      </c>
      <c r="D256" s="16"/>
      <c r="E256" s="19"/>
      <c r="F256" s="17"/>
      <c r="G256" s="17"/>
      <c r="H256" s="19"/>
      <c r="I256" s="17"/>
      <c r="J256" s="17"/>
      <c r="K256" s="19"/>
      <c r="L256" s="17"/>
      <c r="M256" s="17"/>
      <c r="N256" s="19"/>
      <c r="O256" s="17"/>
      <c r="P256" s="17"/>
      <c r="Q256" s="19"/>
      <c r="R256" s="17"/>
      <c r="S256" s="17"/>
      <c r="T256" s="19"/>
      <c r="U256" s="17"/>
      <c r="V256" s="17"/>
      <c r="W256" s="19"/>
      <c r="X256" s="17"/>
      <c r="Y256" s="17"/>
      <c r="Z256" s="19"/>
      <c r="AA256" s="17"/>
      <c r="AB256" s="17"/>
      <c r="AC256" s="19"/>
      <c r="AD256" s="17"/>
      <c r="AE256" s="17"/>
      <c r="AF256" s="19"/>
      <c r="AG256" s="17"/>
      <c r="AH256" s="17"/>
      <c r="AI256" s="19"/>
      <c r="AJ256" s="17"/>
      <c r="AK256" s="17"/>
      <c r="AL256" s="17"/>
      <c r="AM256" s="17"/>
      <c r="AN256" s="17"/>
      <c r="AO256" s="19"/>
      <c r="AP256" s="17"/>
      <c r="AQ256" s="17"/>
      <c r="AR256" s="19"/>
      <c r="AS256" s="17"/>
      <c r="AT256" s="17"/>
      <c r="AU256" s="19"/>
      <c r="AV256" s="17"/>
      <c r="AW256" s="17"/>
      <c r="AX256" s="19"/>
      <c r="AY256" s="17"/>
      <c r="AZ256" s="17"/>
      <c r="BA256" s="19"/>
      <c r="BB256" s="17"/>
      <c r="BC256" s="17"/>
      <c r="BD256" s="19"/>
      <c r="BE256" s="17"/>
      <c r="BF256" s="17"/>
      <c r="BG256" s="19"/>
      <c r="BH256" s="17"/>
      <c r="BI256" s="17"/>
      <c r="BJ256" s="19"/>
      <c r="BK256" s="17"/>
      <c r="BL256" s="17"/>
      <c r="BM256" s="19"/>
      <c r="BN256" s="17"/>
      <c r="BO256" s="17"/>
      <c r="BP256" s="19"/>
      <c r="BQ256" s="17"/>
      <c r="BR256" s="17"/>
      <c r="BS256" s="19"/>
      <c r="BT256" s="17"/>
      <c r="BU256" s="17"/>
      <c r="BV256" s="19"/>
      <c r="BW256" s="17"/>
      <c r="BX256" s="17"/>
      <c r="BY256" s="19"/>
      <c r="BZ256" s="17"/>
      <c r="CA256" s="17"/>
      <c r="CB256" s="19">
        <f t="shared" si="42"/>
        <v>1</v>
      </c>
      <c r="CC256" s="17"/>
      <c r="CD256" s="17"/>
      <c r="CE256" s="19">
        <f t="shared" si="46"/>
        <v>9</v>
      </c>
      <c r="CF256" s="250"/>
      <c r="CG256" s="17"/>
    </row>
    <row r="257" spans="2:85" ht="20.25" customHeight="1">
      <c r="B257" s="38">
        <f t="shared" si="47"/>
        <v>62</v>
      </c>
      <c r="C257" s="16">
        <f t="shared" si="48"/>
        <v>44655</v>
      </c>
      <c r="D257" s="16"/>
      <c r="E257" s="19"/>
      <c r="F257" s="17"/>
      <c r="G257" s="17"/>
      <c r="H257" s="19"/>
      <c r="I257" s="17"/>
      <c r="J257" s="17"/>
      <c r="K257" s="19"/>
      <c r="L257" s="17"/>
      <c r="M257" s="17"/>
      <c r="N257" s="19"/>
      <c r="O257" s="17"/>
      <c r="P257" s="17"/>
      <c r="Q257" s="19"/>
      <c r="R257" s="17"/>
      <c r="S257" s="17"/>
      <c r="T257" s="19"/>
      <c r="U257" s="17"/>
      <c r="V257" s="17"/>
      <c r="W257" s="19"/>
      <c r="X257" s="17"/>
      <c r="Y257" s="17"/>
      <c r="Z257" s="19"/>
      <c r="AA257" s="17"/>
      <c r="AB257" s="17"/>
      <c r="AC257" s="19"/>
      <c r="AD257" s="17"/>
      <c r="AE257" s="17"/>
      <c r="AF257" s="19"/>
      <c r="AG257" s="17"/>
      <c r="AH257" s="17"/>
      <c r="AI257" s="19"/>
      <c r="AJ257" s="17"/>
      <c r="AK257" s="17"/>
      <c r="AL257" s="17"/>
      <c r="AM257" s="17"/>
      <c r="AN257" s="17"/>
      <c r="AO257" s="19"/>
      <c r="AP257" s="17"/>
      <c r="AQ257" s="17"/>
      <c r="AR257" s="19"/>
      <c r="AS257" s="17"/>
      <c r="AT257" s="17"/>
      <c r="AU257" s="19"/>
      <c r="AV257" s="17"/>
      <c r="AW257" s="17"/>
      <c r="AX257" s="19"/>
      <c r="AY257" s="17"/>
      <c r="AZ257" s="17"/>
      <c r="BA257" s="19"/>
      <c r="BB257" s="17"/>
      <c r="BC257" s="17"/>
      <c r="BD257" s="19"/>
      <c r="BE257" s="17"/>
      <c r="BF257" s="17"/>
      <c r="BG257" s="19"/>
      <c r="BH257" s="17"/>
      <c r="BI257" s="17"/>
      <c r="BJ257" s="19"/>
      <c r="BK257" s="17"/>
      <c r="BL257" s="17"/>
      <c r="BM257" s="19"/>
      <c r="BN257" s="17"/>
      <c r="BO257" s="17"/>
      <c r="BP257" s="19"/>
      <c r="BQ257" s="17"/>
      <c r="BR257" s="17"/>
      <c r="BS257" s="19"/>
      <c r="BT257" s="17"/>
      <c r="BU257" s="17"/>
      <c r="BV257" s="19"/>
      <c r="BW257" s="17"/>
      <c r="BX257" s="17"/>
      <c r="BY257" s="19"/>
      <c r="BZ257" s="17"/>
      <c r="CA257" s="17"/>
      <c r="CB257" s="19">
        <v>0</v>
      </c>
      <c r="CC257" s="17" t="s">
        <v>311</v>
      </c>
      <c r="CD257" s="17"/>
      <c r="CE257" s="19">
        <f t="shared" si="46"/>
        <v>8</v>
      </c>
      <c r="CF257" s="17"/>
      <c r="CG257" s="17" t="s">
        <v>162</v>
      </c>
    </row>
    <row r="258" spans="2:85" ht="20.25" customHeight="1">
      <c r="B258" s="38">
        <f t="shared" si="47"/>
        <v>63</v>
      </c>
      <c r="C258" s="16">
        <f t="shared" si="48"/>
        <v>44662</v>
      </c>
      <c r="D258" s="16"/>
      <c r="E258" s="19"/>
      <c r="F258" s="17"/>
      <c r="G258" s="17"/>
      <c r="H258" s="19"/>
      <c r="I258" s="17"/>
      <c r="J258" s="17"/>
      <c r="K258" s="19"/>
      <c r="L258" s="17"/>
      <c r="M258" s="17"/>
      <c r="N258" s="19"/>
      <c r="O258" s="17"/>
      <c r="P258" s="17"/>
      <c r="Q258" s="19"/>
      <c r="R258" s="17"/>
      <c r="S258" s="17"/>
      <c r="T258" s="19"/>
      <c r="U258" s="17"/>
      <c r="V258" s="17"/>
      <c r="W258" s="19"/>
      <c r="X258" s="17"/>
      <c r="Y258" s="17"/>
      <c r="Z258" s="19"/>
      <c r="AA258" s="17"/>
      <c r="AB258" s="17"/>
      <c r="AC258" s="19"/>
      <c r="AD258" s="17"/>
      <c r="AE258" s="17"/>
      <c r="AF258" s="19"/>
      <c r="AG258" s="17"/>
      <c r="AH258" s="17"/>
      <c r="AI258" s="19"/>
      <c r="AJ258" s="17"/>
      <c r="AK258" s="17"/>
      <c r="AL258" s="17"/>
      <c r="AM258" s="17"/>
      <c r="AN258" s="17"/>
      <c r="AO258" s="19"/>
      <c r="AP258" s="17"/>
      <c r="AQ258" s="17"/>
      <c r="AR258" s="19"/>
      <c r="AS258" s="17"/>
      <c r="AT258" s="17"/>
      <c r="AU258" s="19"/>
      <c r="AV258" s="17"/>
      <c r="AW258" s="17"/>
      <c r="AX258" s="19"/>
      <c r="AY258" s="17"/>
      <c r="AZ258" s="17"/>
      <c r="BA258" s="19"/>
      <c r="BB258" s="17"/>
      <c r="BC258" s="17"/>
      <c r="BD258" s="19"/>
      <c r="BE258" s="17"/>
      <c r="BF258" s="17"/>
      <c r="BG258" s="19"/>
      <c r="BH258" s="17"/>
      <c r="BI258" s="17"/>
      <c r="BJ258" s="19"/>
      <c r="BK258" s="17"/>
      <c r="BL258" s="17"/>
      <c r="BM258" s="19"/>
      <c r="BN258" s="17"/>
      <c r="BO258" s="17"/>
      <c r="BP258" s="19"/>
      <c r="BQ258" s="17"/>
      <c r="BR258" s="17"/>
      <c r="BS258" s="19"/>
      <c r="BT258" s="17"/>
      <c r="BU258" s="17"/>
      <c r="BV258" s="19"/>
      <c r="BW258" s="17"/>
      <c r="BX258" s="17"/>
      <c r="BY258" s="19"/>
      <c r="BZ258" s="17"/>
      <c r="CA258" s="17"/>
      <c r="CB258" s="19"/>
      <c r="CC258" s="17"/>
      <c r="CD258" s="17"/>
      <c r="CE258" s="19">
        <f t="shared" si="46"/>
        <v>7</v>
      </c>
      <c r="CF258" s="17"/>
      <c r="CG258" s="17"/>
    </row>
    <row r="259" spans="2:85" ht="20.25" customHeight="1">
      <c r="B259" s="38">
        <f t="shared" si="47"/>
        <v>64</v>
      </c>
      <c r="C259" s="16">
        <f t="shared" si="48"/>
        <v>44669</v>
      </c>
      <c r="D259" s="16"/>
      <c r="E259" s="19"/>
      <c r="F259" s="17"/>
      <c r="G259" s="17"/>
      <c r="H259" s="19"/>
      <c r="I259" s="17"/>
      <c r="J259" s="17"/>
      <c r="K259" s="19"/>
      <c r="L259" s="17"/>
      <c r="M259" s="17"/>
      <c r="N259" s="19"/>
      <c r="O259" s="17"/>
      <c r="P259" s="17"/>
      <c r="Q259" s="19"/>
      <c r="R259" s="17"/>
      <c r="S259" s="17"/>
      <c r="T259" s="19"/>
      <c r="U259" s="17"/>
      <c r="V259" s="17"/>
      <c r="W259" s="19"/>
      <c r="X259" s="17"/>
      <c r="Y259" s="17"/>
      <c r="Z259" s="19"/>
      <c r="AA259" s="17"/>
      <c r="AB259" s="17"/>
      <c r="AC259" s="19"/>
      <c r="AD259" s="17"/>
      <c r="AE259" s="17"/>
      <c r="AF259" s="19"/>
      <c r="AG259" s="17"/>
      <c r="AH259" s="17"/>
      <c r="AI259" s="19"/>
      <c r="AJ259" s="17"/>
      <c r="AK259" s="17"/>
      <c r="AL259" s="17"/>
      <c r="AM259" s="17"/>
      <c r="AN259" s="17"/>
      <c r="AO259" s="19"/>
      <c r="AP259" s="17"/>
      <c r="AQ259" s="17"/>
      <c r="AR259" s="19"/>
      <c r="AS259" s="17"/>
      <c r="AT259" s="17"/>
      <c r="AU259" s="19"/>
      <c r="AV259" s="17"/>
      <c r="AW259" s="17"/>
      <c r="AX259" s="19"/>
      <c r="AY259" s="17"/>
      <c r="AZ259" s="17"/>
      <c r="BA259" s="19"/>
      <c r="BB259" s="17"/>
      <c r="BC259" s="17"/>
      <c r="BD259" s="19"/>
      <c r="BE259" s="17"/>
      <c r="BF259" s="17"/>
      <c r="BG259" s="19"/>
      <c r="BH259" s="17"/>
      <c r="BI259" s="17"/>
      <c r="BJ259" s="19"/>
      <c r="BK259" s="17"/>
      <c r="BL259" s="17"/>
      <c r="BM259" s="19"/>
      <c r="BN259" s="17"/>
      <c r="BO259" s="17"/>
      <c r="BP259" s="19"/>
      <c r="BQ259" s="17"/>
      <c r="BR259" s="17"/>
      <c r="BS259" s="19"/>
      <c r="BT259" s="17"/>
      <c r="BU259" s="17"/>
      <c r="BV259" s="19"/>
      <c r="BW259" s="17"/>
      <c r="BX259" s="17"/>
      <c r="BY259" s="19"/>
      <c r="BZ259" s="17"/>
      <c r="CA259" s="17"/>
      <c r="CB259" s="19"/>
      <c r="CC259" s="17"/>
      <c r="CD259" s="17"/>
      <c r="CE259" s="19">
        <f t="shared" si="46"/>
        <v>6</v>
      </c>
      <c r="CF259" s="17"/>
      <c r="CG259" s="17"/>
    </row>
    <row r="260" spans="2:85" ht="20.25" customHeight="1">
      <c r="B260" s="38">
        <f t="shared" si="47"/>
        <v>65</v>
      </c>
      <c r="C260" s="16">
        <f t="shared" si="48"/>
        <v>44676</v>
      </c>
      <c r="D260" s="16"/>
      <c r="E260" s="19"/>
      <c r="F260" s="17"/>
      <c r="G260" s="17"/>
      <c r="H260" s="19"/>
      <c r="I260" s="17"/>
      <c r="J260" s="17"/>
      <c r="K260" s="19"/>
      <c r="L260" s="17"/>
      <c r="M260" s="17"/>
      <c r="N260" s="19"/>
      <c r="O260" s="17"/>
      <c r="P260" s="17"/>
      <c r="Q260" s="19"/>
      <c r="R260" s="17"/>
      <c r="S260" s="17"/>
      <c r="T260" s="19"/>
      <c r="U260" s="17"/>
      <c r="V260" s="17"/>
      <c r="W260" s="19"/>
      <c r="X260" s="17"/>
      <c r="Y260" s="17"/>
      <c r="Z260" s="19"/>
      <c r="AA260" s="17"/>
      <c r="AB260" s="17"/>
      <c r="AC260" s="19"/>
      <c r="AD260" s="17"/>
      <c r="AE260" s="17"/>
      <c r="AF260" s="19"/>
      <c r="AG260" s="17"/>
      <c r="AH260" s="17"/>
      <c r="AI260" s="19"/>
      <c r="AJ260" s="17"/>
      <c r="AK260" s="17"/>
      <c r="AL260" s="17"/>
      <c r="AM260" s="17"/>
      <c r="AN260" s="17"/>
      <c r="AO260" s="19"/>
      <c r="AP260" s="17"/>
      <c r="AQ260" s="17"/>
      <c r="AR260" s="19"/>
      <c r="AS260" s="17"/>
      <c r="AT260" s="17"/>
      <c r="AU260" s="19"/>
      <c r="AV260" s="17"/>
      <c r="AW260" s="17"/>
      <c r="AX260" s="19"/>
      <c r="AY260" s="17"/>
      <c r="AZ260" s="17"/>
      <c r="BA260" s="19"/>
      <c r="BB260" s="17"/>
      <c r="BC260" s="17"/>
      <c r="BD260" s="19"/>
      <c r="BE260" s="17"/>
      <c r="BF260" s="17"/>
      <c r="BG260" s="19"/>
      <c r="BH260" s="17"/>
      <c r="BI260" s="17"/>
      <c r="BJ260" s="19"/>
      <c r="BK260" s="17"/>
      <c r="BL260" s="17"/>
      <c r="BM260" s="19"/>
      <c r="BN260" s="17"/>
      <c r="BO260" s="17"/>
      <c r="BP260" s="19"/>
      <c r="BQ260" s="17"/>
      <c r="BR260" s="17"/>
      <c r="BS260" s="19"/>
      <c r="BT260" s="17"/>
      <c r="BU260" s="17"/>
      <c r="BV260" s="19"/>
      <c r="BW260" s="17"/>
      <c r="BX260" s="17"/>
      <c r="BY260" s="19"/>
      <c r="BZ260" s="17"/>
      <c r="CA260" s="17"/>
      <c r="CB260" s="19"/>
      <c r="CC260" s="17"/>
      <c r="CD260" s="17"/>
      <c r="CE260" s="19">
        <f t="shared" si="46"/>
        <v>5</v>
      </c>
      <c r="CF260" s="17"/>
      <c r="CG260" s="17"/>
    </row>
    <row r="261" spans="2:85" ht="20.25" customHeight="1">
      <c r="B261" s="38">
        <f t="shared" si="47"/>
        <v>66</v>
      </c>
      <c r="C261" s="16">
        <f t="shared" si="48"/>
        <v>44683</v>
      </c>
      <c r="D261" s="16"/>
      <c r="E261" s="19"/>
      <c r="F261" s="17"/>
      <c r="G261" s="17"/>
      <c r="H261" s="19"/>
      <c r="I261" s="17"/>
      <c r="J261" s="17"/>
      <c r="K261" s="19"/>
      <c r="L261" s="17"/>
      <c r="M261" s="17"/>
      <c r="N261" s="19"/>
      <c r="O261" s="17"/>
      <c r="P261" s="17"/>
      <c r="Q261" s="19"/>
      <c r="R261" s="17"/>
      <c r="S261" s="17"/>
      <c r="T261" s="19"/>
      <c r="U261" s="17"/>
      <c r="V261" s="17"/>
      <c r="W261" s="19"/>
      <c r="X261" s="17"/>
      <c r="Y261" s="17"/>
      <c r="Z261" s="19"/>
      <c r="AA261" s="17"/>
      <c r="AB261" s="17"/>
      <c r="AC261" s="19"/>
      <c r="AD261" s="17"/>
      <c r="AE261" s="17"/>
      <c r="AF261" s="19"/>
      <c r="AG261" s="17"/>
      <c r="AH261" s="17"/>
      <c r="AI261" s="19"/>
      <c r="AJ261" s="17"/>
      <c r="AK261" s="17"/>
      <c r="AL261" s="17"/>
      <c r="AM261" s="17"/>
      <c r="AN261" s="17"/>
      <c r="AO261" s="19"/>
      <c r="AP261" s="17"/>
      <c r="AQ261" s="17"/>
      <c r="AR261" s="19"/>
      <c r="AS261" s="17"/>
      <c r="AT261" s="17"/>
      <c r="AU261" s="19"/>
      <c r="AV261" s="17"/>
      <c r="AW261" s="17"/>
      <c r="AX261" s="19"/>
      <c r="AY261" s="17"/>
      <c r="AZ261" s="17"/>
      <c r="BA261" s="19"/>
      <c r="BB261" s="17"/>
      <c r="BC261" s="17"/>
      <c r="BD261" s="19"/>
      <c r="BE261" s="17"/>
      <c r="BF261" s="17"/>
      <c r="BG261" s="19"/>
      <c r="BH261" s="17"/>
      <c r="BI261" s="17"/>
      <c r="BJ261" s="19"/>
      <c r="BK261" s="17"/>
      <c r="BL261" s="17"/>
      <c r="BM261" s="19"/>
      <c r="BN261" s="17"/>
      <c r="BO261" s="17"/>
      <c r="BP261" s="19"/>
      <c r="BQ261" s="17"/>
      <c r="BR261" s="17"/>
      <c r="BS261" s="19"/>
      <c r="BT261" s="17"/>
      <c r="BU261" s="17"/>
      <c r="BV261" s="19"/>
      <c r="BW261" s="17"/>
      <c r="BX261" s="17"/>
      <c r="BY261" s="19"/>
      <c r="BZ261" s="17"/>
      <c r="CA261" s="17"/>
      <c r="CB261" s="19"/>
      <c r="CC261" s="17"/>
      <c r="CD261" s="17"/>
      <c r="CE261" s="19">
        <f t="shared" si="46"/>
        <v>4</v>
      </c>
      <c r="CF261" s="17"/>
      <c r="CG261" s="17"/>
    </row>
    <row r="262" spans="2:85" ht="20.25" customHeight="1">
      <c r="B262" s="38">
        <f t="shared" si="47"/>
        <v>67</v>
      </c>
      <c r="C262" s="16">
        <f t="shared" si="48"/>
        <v>44690</v>
      </c>
      <c r="D262" s="16"/>
      <c r="E262" s="19"/>
      <c r="F262" s="17"/>
      <c r="G262" s="17"/>
      <c r="H262" s="19"/>
      <c r="I262" s="17"/>
      <c r="J262" s="17"/>
      <c r="K262" s="19"/>
      <c r="L262" s="17"/>
      <c r="M262" s="17"/>
      <c r="N262" s="19"/>
      <c r="O262" s="17"/>
      <c r="P262" s="17"/>
      <c r="Q262" s="19"/>
      <c r="R262" s="17"/>
      <c r="S262" s="17"/>
      <c r="T262" s="19"/>
      <c r="U262" s="17"/>
      <c r="V262" s="17"/>
      <c r="W262" s="19"/>
      <c r="X262" s="17"/>
      <c r="Y262" s="17"/>
      <c r="Z262" s="19"/>
      <c r="AA262" s="17"/>
      <c r="AB262" s="17"/>
      <c r="AC262" s="19"/>
      <c r="AD262" s="17"/>
      <c r="AE262" s="17"/>
      <c r="AF262" s="19"/>
      <c r="AG262" s="17"/>
      <c r="AH262" s="17"/>
      <c r="AI262" s="19"/>
      <c r="AJ262" s="17"/>
      <c r="AK262" s="17"/>
      <c r="AL262" s="17"/>
      <c r="AM262" s="17"/>
      <c r="AN262" s="17"/>
      <c r="AO262" s="19"/>
      <c r="AP262" s="17"/>
      <c r="AQ262" s="17"/>
      <c r="AR262" s="19"/>
      <c r="AS262" s="17"/>
      <c r="AT262" s="17"/>
      <c r="AU262" s="19"/>
      <c r="AV262" s="17"/>
      <c r="AW262" s="17"/>
      <c r="AX262" s="19"/>
      <c r="AY262" s="17"/>
      <c r="AZ262" s="17"/>
      <c r="BA262" s="19"/>
      <c r="BB262" s="17"/>
      <c r="BC262" s="17"/>
      <c r="BD262" s="19"/>
      <c r="BE262" s="17"/>
      <c r="BF262" s="17"/>
      <c r="BG262" s="19"/>
      <c r="BH262" s="17"/>
      <c r="BI262" s="17"/>
      <c r="BJ262" s="19"/>
      <c r="BK262" s="17"/>
      <c r="BL262" s="17"/>
      <c r="BM262" s="19"/>
      <c r="BN262" s="17"/>
      <c r="BO262" s="17"/>
      <c r="BP262" s="19"/>
      <c r="BQ262" s="17"/>
      <c r="BR262" s="17"/>
      <c r="BS262" s="19"/>
      <c r="BT262" s="17"/>
      <c r="BU262" s="17"/>
      <c r="BV262" s="19"/>
      <c r="BW262" s="17"/>
      <c r="BX262" s="17"/>
      <c r="BY262" s="19"/>
      <c r="BZ262" s="17"/>
      <c r="CA262" s="17"/>
      <c r="CB262" s="19"/>
      <c r="CC262" s="17"/>
      <c r="CD262" s="17"/>
      <c r="CE262" s="19">
        <f t="shared" si="46"/>
        <v>3</v>
      </c>
      <c r="CF262" s="17"/>
      <c r="CG262" s="17"/>
    </row>
    <row r="263" spans="2:85" ht="20.25" customHeight="1">
      <c r="B263" s="38">
        <f t="shared" si="47"/>
        <v>68</v>
      </c>
      <c r="C263" s="16">
        <f t="shared" si="48"/>
        <v>44697</v>
      </c>
      <c r="D263" s="16"/>
      <c r="E263" s="19"/>
      <c r="F263" s="17"/>
      <c r="G263" s="17"/>
      <c r="H263" s="19"/>
      <c r="I263" s="17"/>
      <c r="J263" s="17"/>
      <c r="K263" s="19"/>
      <c r="L263" s="17"/>
      <c r="M263" s="17"/>
      <c r="N263" s="19"/>
      <c r="O263" s="17"/>
      <c r="P263" s="17"/>
      <c r="Q263" s="19"/>
      <c r="R263" s="17"/>
      <c r="S263" s="17"/>
      <c r="T263" s="19"/>
      <c r="U263" s="17"/>
      <c r="V263" s="17"/>
      <c r="W263" s="19"/>
      <c r="X263" s="17"/>
      <c r="Y263" s="17"/>
      <c r="Z263" s="19"/>
      <c r="AA263" s="17"/>
      <c r="AB263" s="17"/>
      <c r="AC263" s="19"/>
      <c r="AD263" s="17"/>
      <c r="AE263" s="17"/>
      <c r="AF263" s="19"/>
      <c r="AG263" s="17"/>
      <c r="AH263" s="17"/>
      <c r="AI263" s="19"/>
      <c r="AJ263" s="17"/>
      <c r="AK263" s="17"/>
      <c r="AL263" s="17"/>
      <c r="AM263" s="17"/>
      <c r="AN263" s="17"/>
      <c r="AO263" s="19"/>
      <c r="AP263" s="17"/>
      <c r="AQ263" s="17"/>
      <c r="AR263" s="19"/>
      <c r="AS263" s="17"/>
      <c r="AT263" s="17"/>
      <c r="AU263" s="19"/>
      <c r="AV263" s="17"/>
      <c r="AW263" s="17"/>
      <c r="AX263" s="19"/>
      <c r="AY263" s="17"/>
      <c r="AZ263" s="17"/>
      <c r="BA263" s="19"/>
      <c r="BB263" s="17"/>
      <c r="BC263" s="17"/>
      <c r="BD263" s="19"/>
      <c r="BE263" s="17"/>
      <c r="BF263" s="17"/>
      <c r="BG263" s="19"/>
      <c r="BH263" s="17"/>
      <c r="BI263" s="17"/>
      <c r="BJ263" s="19"/>
      <c r="BK263" s="17"/>
      <c r="BL263" s="17"/>
      <c r="BM263" s="19"/>
      <c r="BN263" s="17"/>
      <c r="BO263" s="17"/>
      <c r="BP263" s="19"/>
      <c r="BQ263" s="17"/>
      <c r="BR263" s="17"/>
      <c r="BS263" s="19"/>
      <c r="BT263" s="17"/>
      <c r="BU263" s="17"/>
      <c r="BV263" s="19"/>
      <c r="BW263" s="17"/>
      <c r="BX263" s="17"/>
      <c r="BY263" s="19"/>
      <c r="BZ263" s="17"/>
      <c r="CA263" s="17"/>
      <c r="CB263" s="19"/>
      <c r="CC263" s="17"/>
      <c r="CD263" s="17"/>
      <c r="CE263" s="19">
        <f t="shared" si="46"/>
        <v>2</v>
      </c>
      <c r="CF263" s="17"/>
      <c r="CG263" s="17"/>
    </row>
    <row r="264" spans="2:85" ht="20.25" customHeight="1">
      <c r="B264" s="38">
        <f t="shared" si="47"/>
        <v>69</v>
      </c>
      <c r="C264" s="16">
        <f t="shared" si="48"/>
        <v>44704</v>
      </c>
      <c r="D264" s="16"/>
      <c r="E264" s="19"/>
      <c r="F264" s="17"/>
      <c r="G264" s="17"/>
      <c r="H264" s="19"/>
      <c r="I264" s="17"/>
      <c r="J264" s="17"/>
      <c r="K264" s="19"/>
      <c r="L264" s="17"/>
      <c r="M264" s="17"/>
      <c r="N264" s="19"/>
      <c r="O264" s="17"/>
      <c r="P264" s="17"/>
      <c r="Q264" s="19"/>
      <c r="R264" s="17"/>
      <c r="S264" s="17"/>
      <c r="T264" s="19"/>
      <c r="U264" s="17"/>
      <c r="V264" s="17"/>
      <c r="W264" s="19"/>
      <c r="X264" s="17"/>
      <c r="Y264" s="17"/>
      <c r="Z264" s="19"/>
      <c r="AA264" s="17"/>
      <c r="AB264" s="17"/>
      <c r="AC264" s="19"/>
      <c r="AD264" s="17"/>
      <c r="AE264" s="17"/>
      <c r="AF264" s="19"/>
      <c r="AG264" s="17"/>
      <c r="AH264" s="17"/>
      <c r="AI264" s="19"/>
      <c r="AJ264" s="17"/>
      <c r="AK264" s="17"/>
      <c r="AL264" s="17"/>
      <c r="AM264" s="17"/>
      <c r="AN264" s="17"/>
      <c r="AO264" s="19"/>
      <c r="AP264" s="17"/>
      <c r="AQ264" s="17"/>
      <c r="AR264" s="19"/>
      <c r="AS264" s="17"/>
      <c r="AT264" s="17"/>
      <c r="AU264" s="19"/>
      <c r="AV264" s="17"/>
      <c r="AW264" s="17"/>
      <c r="AX264" s="19"/>
      <c r="AY264" s="17"/>
      <c r="AZ264" s="17"/>
      <c r="BA264" s="19"/>
      <c r="BB264" s="17"/>
      <c r="BC264" s="17"/>
      <c r="BD264" s="19"/>
      <c r="BE264" s="17"/>
      <c r="BF264" s="17"/>
      <c r="BG264" s="19"/>
      <c r="BH264" s="17"/>
      <c r="BI264" s="17"/>
      <c r="BJ264" s="19"/>
      <c r="BK264" s="17"/>
      <c r="BL264" s="17"/>
      <c r="BM264" s="19"/>
      <c r="BN264" s="17"/>
      <c r="BO264" s="17"/>
      <c r="BP264" s="19"/>
      <c r="BQ264" s="17"/>
      <c r="BR264" s="17"/>
      <c r="BS264" s="19"/>
      <c r="BT264" s="17"/>
      <c r="BU264" s="17"/>
      <c r="BV264" s="19"/>
      <c r="BW264" s="17"/>
      <c r="BX264" s="17"/>
      <c r="BY264" s="19"/>
      <c r="BZ264" s="17"/>
      <c r="CA264" s="17"/>
      <c r="CB264" s="19"/>
      <c r="CC264" s="17"/>
      <c r="CD264" s="17"/>
      <c r="CE264" s="19">
        <f t="shared" si="46"/>
        <v>1</v>
      </c>
      <c r="CF264" s="17"/>
      <c r="CG264" s="17"/>
    </row>
    <row r="265" spans="2:85" ht="20.25" customHeight="1">
      <c r="B265" s="38">
        <f t="shared" si="47"/>
        <v>70</v>
      </c>
      <c r="C265" s="16">
        <f t="shared" si="48"/>
        <v>44711</v>
      </c>
      <c r="D265" s="16"/>
      <c r="E265" s="19"/>
      <c r="F265" s="17"/>
      <c r="G265" s="17"/>
      <c r="H265" s="19"/>
      <c r="I265" s="17"/>
      <c r="J265" s="17"/>
      <c r="K265" s="19"/>
      <c r="L265" s="17"/>
      <c r="M265" s="17"/>
      <c r="N265" s="19"/>
      <c r="O265" s="17"/>
      <c r="P265" s="17"/>
      <c r="Q265" s="19"/>
      <c r="R265" s="17"/>
      <c r="S265" s="17"/>
      <c r="T265" s="19"/>
      <c r="U265" s="17"/>
      <c r="V265" s="17"/>
      <c r="W265" s="19"/>
      <c r="X265" s="17"/>
      <c r="Y265" s="17"/>
      <c r="Z265" s="19"/>
      <c r="AA265" s="17"/>
      <c r="AB265" s="17"/>
      <c r="AC265" s="19"/>
      <c r="AD265" s="17"/>
      <c r="AE265" s="17"/>
      <c r="AF265" s="19"/>
      <c r="AG265" s="17"/>
      <c r="AH265" s="17"/>
      <c r="AI265" s="19"/>
      <c r="AJ265" s="17"/>
      <c r="AK265" s="17"/>
      <c r="AL265" s="17"/>
      <c r="AM265" s="17"/>
      <c r="AN265" s="17"/>
      <c r="AO265" s="19"/>
      <c r="AP265" s="17"/>
      <c r="AQ265" s="17"/>
      <c r="AR265" s="19"/>
      <c r="AS265" s="17"/>
      <c r="AT265" s="17"/>
      <c r="AU265" s="19"/>
      <c r="AV265" s="17"/>
      <c r="AW265" s="17"/>
      <c r="AX265" s="19"/>
      <c r="AY265" s="17"/>
      <c r="AZ265" s="17"/>
      <c r="BA265" s="19"/>
      <c r="BB265" s="17"/>
      <c r="BC265" s="17"/>
      <c r="BD265" s="19"/>
      <c r="BE265" s="17"/>
      <c r="BF265" s="17"/>
      <c r="BG265" s="19"/>
      <c r="BH265" s="17"/>
      <c r="BI265" s="17"/>
      <c r="BJ265" s="19"/>
      <c r="BK265" s="17"/>
      <c r="BL265" s="17"/>
      <c r="BM265" s="19"/>
      <c r="BN265" s="17"/>
      <c r="BO265" s="17"/>
      <c r="BP265" s="19"/>
      <c r="BQ265" s="17"/>
      <c r="BR265" s="17"/>
      <c r="BS265" s="19"/>
      <c r="BT265" s="17"/>
      <c r="BU265" s="17"/>
      <c r="BV265" s="19"/>
      <c r="BW265" s="17"/>
      <c r="BX265" s="17"/>
      <c r="BY265" s="19"/>
      <c r="BZ265" s="17"/>
      <c r="CA265" s="17"/>
      <c r="CB265" s="19"/>
      <c r="CC265" s="17"/>
      <c r="CD265" s="17"/>
      <c r="CE265" s="19">
        <v>0</v>
      </c>
      <c r="CF265" s="17" t="s">
        <v>311</v>
      </c>
      <c r="CG265" s="17"/>
    </row>
    <row r="266" spans="2:85" ht="20.25" customHeight="1">
      <c r="B266" s="38">
        <f t="shared" si="47"/>
        <v>71</v>
      </c>
      <c r="C266" s="16">
        <f t="shared" si="48"/>
        <v>44718</v>
      </c>
      <c r="D266" s="16"/>
      <c r="E266" s="19"/>
      <c r="F266" s="17"/>
      <c r="G266" s="17"/>
      <c r="H266" s="19"/>
      <c r="I266" s="17"/>
      <c r="J266" s="17"/>
      <c r="K266" s="19"/>
      <c r="L266" s="17"/>
      <c r="M266" s="17"/>
      <c r="N266" s="19"/>
      <c r="O266" s="17"/>
      <c r="P266" s="17"/>
      <c r="Q266" s="19"/>
      <c r="R266" s="17"/>
      <c r="S266" s="17"/>
      <c r="T266" s="19"/>
      <c r="U266" s="17"/>
      <c r="V266" s="17"/>
      <c r="W266" s="19"/>
      <c r="X266" s="17"/>
      <c r="Y266" s="17"/>
      <c r="Z266" s="19"/>
      <c r="AA266" s="17"/>
      <c r="AB266" s="17"/>
      <c r="AC266" s="19"/>
      <c r="AD266" s="17"/>
      <c r="AE266" s="17"/>
      <c r="AF266" s="19"/>
      <c r="AG266" s="17"/>
      <c r="AH266" s="17"/>
      <c r="AI266" s="19"/>
      <c r="AJ266" s="17"/>
      <c r="AK266" s="17"/>
      <c r="AL266" s="17"/>
      <c r="AM266" s="17"/>
      <c r="AN266" s="17"/>
      <c r="AO266" s="19"/>
      <c r="AP266" s="17"/>
      <c r="AQ266" s="17"/>
      <c r="AR266" s="19"/>
      <c r="AS266" s="17"/>
      <c r="AT266" s="17"/>
      <c r="AU266" s="19"/>
      <c r="AV266" s="17"/>
      <c r="AW266" s="17"/>
      <c r="AX266" s="19"/>
      <c r="AY266" s="17"/>
      <c r="AZ266" s="17"/>
      <c r="BA266" s="19"/>
      <c r="BB266" s="17"/>
      <c r="BC266" s="17"/>
      <c r="BD266" s="19"/>
      <c r="BE266" s="17"/>
      <c r="BF266" s="17"/>
      <c r="BG266" s="19"/>
      <c r="BH266" s="17"/>
      <c r="BI266" s="17"/>
      <c r="BJ266" s="19"/>
      <c r="BK266" s="17"/>
      <c r="BL266" s="17"/>
      <c r="BM266" s="19"/>
      <c r="BN266" s="17"/>
      <c r="BO266" s="17"/>
      <c r="BP266" s="19"/>
      <c r="BQ266" s="17"/>
      <c r="BR266" s="17"/>
      <c r="BS266" s="19"/>
      <c r="BT266" s="17"/>
      <c r="BU266" s="17"/>
      <c r="BV266" s="19"/>
      <c r="BW266" s="17"/>
      <c r="BX266" s="17"/>
      <c r="BY266" s="19"/>
      <c r="BZ266" s="17"/>
      <c r="CA266" s="17"/>
      <c r="CB266" s="19"/>
      <c r="CC266" s="17"/>
      <c r="CD266" s="17"/>
      <c r="CE266" s="19"/>
      <c r="CF266" s="17"/>
      <c r="CG266" s="17"/>
    </row>
    <row r="267" spans="2:85" ht="20.25" customHeight="1">
      <c r="B267" s="38">
        <f t="shared" si="47"/>
        <v>72</v>
      </c>
      <c r="C267" s="16">
        <f t="shared" si="48"/>
        <v>44725</v>
      </c>
      <c r="D267" s="16"/>
      <c r="E267" s="19"/>
      <c r="F267" s="17"/>
      <c r="G267" s="17"/>
      <c r="H267" s="19"/>
      <c r="I267" s="17"/>
      <c r="J267" s="17"/>
      <c r="K267" s="19"/>
      <c r="L267" s="17"/>
      <c r="M267" s="17"/>
      <c r="N267" s="19"/>
      <c r="O267" s="17"/>
      <c r="P267" s="17"/>
      <c r="Q267" s="19"/>
      <c r="R267" s="17"/>
      <c r="S267" s="17"/>
      <c r="T267" s="19"/>
      <c r="U267" s="17"/>
      <c r="V267" s="17"/>
      <c r="W267" s="19"/>
      <c r="X267" s="17"/>
      <c r="Y267" s="17"/>
      <c r="Z267" s="19"/>
      <c r="AA267" s="17"/>
      <c r="AB267" s="17"/>
      <c r="AC267" s="19"/>
      <c r="AD267" s="17"/>
      <c r="AE267" s="17"/>
      <c r="AF267" s="19"/>
      <c r="AG267" s="17"/>
      <c r="AH267" s="17"/>
      <c r="AI267" s="19"/>
      <c r="AJ267" s="17"/>
      <c r="AK267" s="17"/>
      <c r="AL267" s="17"/>
      <c r="AM267" s="17"/>
      <c r="AN267" s="17"/>
      <c r="AO267" s="19"/>
      <c r="AP267" s="17"/>
      <c r="AQ267" s="17"/>
      <c r="AR267" s="19"/>
      <c r="AS267" s="17"/>
      <c r="AT267" s="17"/>
      <c r="AU267" s="19"/>
      <c r="AV267" s="17"/>
      <c r="AW267" s="17"/>
      <c r="AX267" s="19"/>
      <c r="AY267" s="17"/>
      <c r="AZ267" s="17"/>
      <c r="BA267" s="19"/>
      <c r="BB267" s="17"/>
      <c r="BC267" s="17"/>
      <c r="BD267" s="19"/>
      <c r="BE267" s="17"/>
      <c r="BF267" s="17"/>
      <c r="BG267" s="19"/>
      <c r="BH267" s="17"/>
      <c r="BI267" s="17"/>
      <c r="BJ267" s="19"/>
      <c r="BK267" s="17"/>
      <c r="BL267" s="17"/>
      <c r="BM267" s="19"/>
      <c r="BN267" s="17"/>
      <c r="BO267" s="17"/>
      <c r="BP267" s="19"/>
      <c r="BQ267" s="17"/>
      <c r="BR267" s="17"/>
      <c r="BS267" s="19"/>
      <c r="BT267" s="17"/>
      <c r="BU267" s="17"/>
      <c r="BV267" s="19"/>
      <c r="BW267" s="17"/>
      <c r="BX267" s="17"/>
      <c r="BY267" s="19"/>
      <c r="BZ267" s="17"/>
      <c r="CA267" s="17"/>
      <c r="CB267" s="19"/>
      <c r="CC267" s="17"/>
      <c r="CD267" s="17"/>
      <c r="CE267" s="19"/>
      <c r="CF267" s="17"/>
      <c r="CG267" s="17"/>
    </row>
    <row r="268" spans="2:85" ht="20.25" customHeight="1">
      <c r="B268" s="38">
        <f t="shared" si="47"/>
        <v>73</v>
      </c>
      <c r="C268" s="16">
        <f t="shared" si="48"/>
        <v>44732</v>
      </c>
      <c r="D268" s="16"/>
      <c r="E268" s="19"/>
      <c r="F268" s="17"/>
      <c r="G268" s="17"/>
      <c r="H268" s="19"/>
      <c r="I268" s="17"/>
      <c r="J268" s="17"/>
      <c r="K268" s="19"/>
      <c r="L268" s="17"/>
      <c r="M268" s="17"/>
      <c r="N268" s="19"/>
      <c r="O268" s="17"/>
      <c r="P268" s="17"/>
      <c r="Q268" s="19"/>
      <c r="R268" s="17"/>
      <c r="S268" s="17"/>
      <c r="T268" s="19"/>
      <c r="U268" s="17"/>
      <c r="V268" s="17"/>
      <c r="W268" s="19"/>
      <c r="X268" s="17"/>
      <c r="Y268" s="17"/>
      <c r="Z268" s="19"/>
      <c r="AA268" s="17"/>
      <c r="AB268" s="17"/>
      <c r="AC268" s="19"/>
      <c r="AD268" s="17"/>
      <c r="AE268" s="17"/>
      <c r="AF268" s="19"/>
      <c r="AG268" s="17"/>
      <c r="AH268" s="17"/>
      <c r="AI268" s="19"/>
      <c r="AJ268" s="17"/>
      <c r="AK268" s="17"/>
      <c r="AL268" s="17"/>
      <c r="AM268" s="17"/>
      <c r="AN268" s="17"/>
      <c r="AO268" s="19"/>
      <c r="AP268" s="17"/>
      <c r="AQ268" s="17"/>
      <c r="AR268" s="19"/>
      <c r="AS268" s="17"/>
      <c r="AT268" s="17"/>
      <c r="AU268" s="19"/>
      <c r="AV268" s="17"/>
      <c r="AW268" s="17"/>
      <c r="AX268" s="19"/>
      <c r="AY268" s="17"/>
      <c r="AZ268" s="17"/>
      <c r="BA268" s="19"/>
      <c r="BB268" s="17"/>
      <c r="BC268" s="17"/>
      <c r="BD268" s="19"/>
      <c r="BE268" s="17"/>
      <c r="BF268" s="17"/>
      <c r="BG268" s="19"/>
      <c r="BH268" s="17"/>
      <c r="BI268" s="17"/>
      <c r="BJ268" s="19"/>
      <c r="BK268" s="17"/>
      <c r="BL268" s="17"/>
      <c r="BM268" s="19"/>
      <c r="BN268" s="17"/>
      <c r="BO268" s="17"/>
      <c r="BP268" s="19"/>
      <c r="BQ268" s="17"/>
      <c r="BR268" s="17"/>
      <c r="BS268" s="19"/>
      <c r="BT268" s="17"/>
      <c r="BU268" s="17"/>
      <c r="BV268" s="19"/>
      <c r="BW268" s="17"/>
      <c r="BX268" s="17"/>
      <c r="BY268" s="19"/>
      <c r="BZ268" s="17"/>
      <c r="CA268" s="17"/>
      <c r="CB268" s="19"/>
      <c r="CC268" s="17"/>
      <c r="CD268" s="17"/>
      <c r="CE268" s="19"/>
      <c r="CF268" s="17"/>
      <c r="CG268" s="17"/>
    </row>
    <row r="269" spans="2:85" ht="20.25" customHeight="1">
      <c r="B269" s="38">
        <f t="shared" si="47"/>
        <v>74</v>
      </c>
      <c r="C269" s="16">
        <f t="shared" si="48"/>
        <v>44739</v>
      </c>
      <c r="D269" s="16"/>
      <c r="E269" s="19"/>
      <c r="F269" s="17"/>
      <c r="G269" s="17"/>
      <c r="H269" s="19"/>
      <c r="I269" s="17"/>
      <c r="J269" s="17"/>
      <c r="K269" s="19"/>
      <c r="L269" s="17"/>
      <c r="M269" s="17"/>
      <c r="N269" s="19"/>
      <c r="O269" s="17"/>
      <c r="P269" s="17"/>
      <c r="Q269" s="19"/>
      <c r="R269" s="17"/>
      <c r="S269" s="17"/>
      <c r="T269" s="19"/>
      <c r="U269" s="17"/>
      <c r="V269" s="17"/>
      <c r="W269" s="19"/>
      <c r="X269" s="17"/>
      <c r="Y269" s="17"/>
      <c r="Z269" s="19"/>
      <c r="AA269" s="17"/>
      <c r="AB269" s="17"/>
      <c r="AC269" s="19"/>
      <c r="AD269" s="17"/>
      <c r="AE269" s="17"/>
      <c r="AF269" s="19"/>
      <c r="AG269" s="17"/>
      <c r="AH269" s="17"/>
      <c r="AI269" s="19"/>
      <c r="AJ269" s="17"/>
      <c r="AK269" s="17"/>
      <c r="AL269" s="17"/>
      <c r="AM269" s="17"/>
      <c r="AN269" s="17"/>
      <c r="AO269" s="19"/>
      <c r="AP269" s="17"/>
      <c r="AQ269" s="17"/>
      <c r="AR269" s="19"/>
      <c r="AS269" s="17"/>
      <c r="AT269" s="17"/>
      <c r="AU269" s="19"/>
      <c r="AV269" s="17"/>
      <c r="AW269" s="17"/>
      <c r="AX269" s="19"/>
      <c r="AY269" s="17"/>
      <c r="AZ269" s="17"/>
      <c r="BA269" s="19"/>
      <c r="BB269" s="17"/>
      <c r="BC269" s="17"/>
      <c r="BD269" s="19"/>
      <c r="BE269" s="17"/>
      <c r="BF269" s="17"/>
      <c r="BG269" s="19"/>
      <c r="BH269" s="17"/>
      <c r="BI269" s="17"/>
      <c r="BJ269" s="19"/>
      <c r="BK269" s="17"/>
      <c r="BL269" s="17"/>
      <c r="BM269" s="19"/>
      <c r="BN269" s="17"/>
      <c r="BO269" s="17"/>
      <c r="BP269" s="19"/>
      <c r="BQ269" s="17"/>
      <c r="BR269" s="17"/>
      <c r="BS269" s="19"/>
      <c r="BT269" s="17"/>
      <c r="BU269" s="17"/>
      <c r="BV269" s="19"/>
      <c r="BW269" s="17"/>
      <c r="BX269" s="17"/>
      <c r="BY269" s="19"/>
      <c r="BZ269" s="17"/>
      <c r="CA269" s="17"/>
      <c r="CB269" s="19"/>
      <c r="CC269" s="17"/>
      <c r="CD269" s="17"/>
      <c r="CE269" s="19"/>
      <c r="CF269" s="17"/>
      <c r="CG269" s="17"/>
    </row>
    <row r="270" spans="2:85" ht="20.25" customHeight="1">
      <c r="B270" s="38">
        <f t="shared" si="47"/>
        <v>75</v>
      </c>
      <c r="C270" s="16">
        <f t="shared" si="48"/>
        <v>44746</v>
      </c>
      <c r="D270" s="16"/>
      <c r="E270" s="19"/>
      <c r="F270" s="17"/>
      <c r="G270" s="17"/>
      <c r="H270" s="19"/>
      <c r="I270" s="17"/>
      <c r="J270" s="17"/>
      <c r="K270" s="19"/>
      <c r="L270" s="17"/>
      <c r="M270" s="17"/>
      <c r="N270" s="19"/>
      <c r="O270" s="17"/>
      <c r="P270" s="17"/>
      <c r="Q270" s="19"/>
      <c r="R270" s="17"/>
      <c r="S270" s="17"/>
      <c r="T270" s="19"/>
      <c r="U270" s="17"/>
      <c r="V270" s="17"/>
      <c r="W270" s="19"/>
      <c r="X270" s="17"/>
      <c r="Y270" s="17"/>
      <c r="Z270" s="19"/>
      <c r="AA270" s="17"/>
      <c r="AB270" s="17"/>
      <c r="AC270" s="19"/>
      <c r="AD270" s="17"/>
      <c r="AE270" s="17"/>
      <c r="AF270" s="19"/>
      <c r="AG270" s="17"/>
      <c r="AH270" s="17"/>
      <c r="AI270" s="19"/>
      <c r="AJ270" s="17"/>
      <c r="AK270" s="17"/>
      <c r="AL270" s="17"/>
      <c r="AM270" s="17"/>
      <c r="AN270" s="17"/>
      <c r="AO270" s="19"/>
      <c r="AP270" s="17"/>
      <c r="AQ270" s="17"/>
      <c r="AR270" s="19"/>
      <c r="AS270" s="17"/>
      <c r="AT270" s="17"/>
      <c r="AU270" s="19"/>
      <c r="AV270" s="17"/>
      <c r="AW270" s="17"/>
      <c r="AX270" s="19"/>
      <c r="AY270" s="17"/>
      <c r="AZ270" s="17"/>
      <c r="BA270" s="19"/>
      <c r="BB270" s="17"/>
      <c r="BC270" s="17"/>
      <c r="BD270" s="19"/>
      <c r="BE270" s="17"/>
      <c r="BF270" s="17"/>
      <c r="BG270" s="19"/>
      <c r="BH270" s="17"/>
      <c r="BI270" s="17"/>
      <c r="BJ270" s="19"/>
      <c r="BK270" s="17"/>
      <c r="BL270" s="17"/>
      <c r="BM270" s="19"/>
      <c r="BN270" s="17"/>
      <c r="BO270" s="17"/>
      <c r="BP270" s="19"/>
      <c r="BQ270" s="17"/>
      <c r="BR270" s="17"/>
      <c r="BS270" s="19"/>
      <c r="BT270" s="17"/>
      <c r="BU270" s="17"/>
      <c r="BV270" s="19"/>
      <c r="BW270" s="17"/>
      <c r="BX270" s="17"/>
      <c r="BY270" s="19"/>
      <c r="BZ270" s="17"/>
      <c r="CA270" s="17"/>
      <c r="CB270" s="19"/>
      <c r="CC270" s="17"/>
      <c r="CD270" s="17"/>
      <c r="CE270" s="19"/>
      <c r="CF270" s="17"/>
      <c r="CG270" s="17"/>
    </row>
    <row r="271" spans="2:85" ht="20.25" customHeight="1">
      <c r="B271" s="38">
        <f t="shared" si="47"/>
        <v>76</v>
      </c>
      <c r="C271" s="16">
        <f t="shared" si="48"/>
        <v>44753</v>
      </c>
      <c r="D271" s="16"/>
      <c r="E271" s="19"/>
      <c r="F271" s="17"/>
      <c r="G271" s="17"/>
      <c r="H271" s="19"/>
      <c r="I271" s="17"/>
      <c r="J271" s="17"/>
      <c r="K271" s="19"/>
      <c r="L271" s="17"/>
      <c r="M271" s="17"/>
      <c r="N271" s="19"/>
      <c r="O271" s="17"/>
      <c r="P271" s="17"/>
      <c r="Q271" s="19"/>
      <c r="R271" s="17"/>
      <c r="S271" s="17"/>
      <c r="T271" s="19"/>
      <c r="U271" s="17"/>
      <c r="V271" s="17"/>
      <c r="W271" s="19"/>
      <c r="X271" s="17"/>
      <c r="Y271" s="17"/>
      <c r="Z271" s="19"/>
      <c r="AA271" s="17"/>
      <c r="AB271" s="17"/>
      <c r="AC271" s="19"/>
      <c r="AD271" s="17"/>
      <c r="AE271" s="17"/>
      <c r="AF271" s="19"/>
      <c r="AG271" s="17"/>
      <c r="AH271" s="17"/>
      <c r="AI271" s="19"/>
      <c r="AJ271" s="17"/>
      <c r="AK271" s="17"/>
      <c r="AL271" s="17"/>
      <c r="AM271" s="17"/>
      <c r="AN271" s="17"/>
      <c r="AO271" s="19"/>
      <c r="AP271" s="17"/>
      <c r="AQ271" s="17"/>
      <c r="AR271" s="19"/>
      <c r="AS271" s="17"/>
      <c r="AT271" s="17"/>
      <c r="AU271" s="19"/>
      <c r="AV271" s="17"/>
      <c r="AW271" s="17"/>
      <c r="AX271" s="19"/>
      <c r="AY271" s="17"/>
      <c r="AZ271" s="17"/>
      <c r="BA271" s="19"/>
      <c r="BB271" s="17"/>
      <c r="BC271" s="17"/>
      <c r="BD271" s="19"/>
      <c r="BE271" s="17"/>
      <c r="BF271" s="17"/>
      <c r="BG271" s="19"/>
      <c r="BH271" s="17"/>
      <c r="BI271" s="17"/>
      <c r="BJ271" s="19"/>
      <c r="BK271" s="17"/>
      <c r="BL271" s="17"/>
      <c r="BM271" s="19"/>
      <c r="BN271" s="17"/>
      <c r="BO271" s="17"/>
      <c r="BP271" s="19"/>
      <c r="BQ271" s="17"/>
      <c r="BR271" s="17"/>
      <c r="BS271" s="19"/>
      <c r="BT271" s="17"/>
      <c r="BU271" s="17"/>
      <c r="BV271" s="19"/>
      <c r="BW271" s="17"/>
      <c r="BX271" s="17"/>
      <c r="BY271" s="19"/>
      <c r="BZ271" s="17"/>
      <c r="CA271" s="17"/>
      <c r="CB271" s="19"/>
      <c r="CC271" s="17"/>
      <c r="CD271" s="17"/>
      <c r="CE271" s="19"/>
      <c r="CF271" s="17"/>
      <c r="CG271" s="17"/>
    </row>
    <row r="272" spans="2:85" ht="20.25" customHeight="1">
      <c r="B272" s="38">
        <f t="shared" si="47"/>
        <v>77</v>
      </c>
      <c r="C272" s="16">
        <f t="shared" si="48"/>
        <v>44760</v>
      </c>
      <c r="D272" s="16"/>
      <c r="E272" s="19"/>
      <c r="F272" s="17"/>
      <c r="G272" s="17"/>
      <c r="H272" s="19"/>
      <c r="I272" s="17"/>
      <c r="J272" s="17"/>
      <c r="K272" s="19"/>
      <c r="L272" s="17"/>
      <c r="M272" s="17"/>
      <c r="N272" s="19"/>
      <c r="O272" s="17"/>
      <c r="P272" s="17"/>
      <c r="Q272" s="19"/>
      <c r="R272" s="17"/>
      <c r="S272" s="17"/>
      <c r="T272" s="19"/>
      <c r="U272" s="17"/>
      <c r="V272" s="17"/>
      <c r="W272" s="19"/>
      <c r="X272" s="17"/>
      <c r="Y272" s="17"/>
      <c r="Z272" s="19"/>
      <c r="AA272" s="17"/>
      <c r="AB272" s="17"/>
      <c r="AC272" s="19"/>
      <c r="AD272" s="17"/>
      <c r="AE272" s="17"/>
      <c r="AF272" s="19"/>
      <c r="AG272" s="17"/>
      <c r="AH272" s="17"/>
      <c r="AI272" s="19"/>
      <c r="AJ272" s="17"/>
      <c r="AK272" s="17"/>
      <c r="AL272" s="17"/>
      <c r="AM272" s="17"/>
      <c r="AN272" s="17"/>
      <c r="AO272" s="19"/>
      <c r="AP272" s="17"/>
      <c r="AQ272" s="17"/>
      <c r="AR272" s="19"/>
      <c r="AS272" s="17"/>
      <c r="AT272" s="17"/>
      <c r="AU272" s="19"/>
      <c r="AV272" s="17"/>
      <c r="AW272" s="17"/>
      <c r="AX272" s="19"/>
      <c r="AY272" s="17"/>
      <c r="AZ272" s="17"/>
      <c r="BA272" s="19"/>
      <c r="BB272" s="17"/>
      <c r="BC272" s="17"/>
      <c r="BD272" s="19"/>
      <c r="BE272" s="17"/>
      <c r="BF272" s="17"/>
      <c r="BG272" s="19"/>
      <c r="BH272" s="17"/>
      <c r="BI272" s="17"/>
      <c r="BJ272" s="19"/>
      <c r="BK272" s="17"/>
      <c r="BL272" s="17"/>
      <c r="BM272" s="19"/>
      <c r="BN272" s="17"/>
      <c r="BO272" s="17"/>
      <c r="BP272" s="19"/>
      <c r="BQ272" s="17"/>
      <c r="BR272" s="17"/>
      <c r="BS272" s="19"/>
      <c r="BT272" s="17"/>
      <c r="BU272" s="17"/>
      <c r="BV272" s="19"/>
      <c r="BW272" s="17"/>
      <c r="BX272" s="17"/>
      <c r="BY272" s="19"/>
      <c r="BZ272" s="17"/>
      <c r="CA272" s="17"/>
      <c r="CB272" s="19"/>
      <c r="CC272" s="17"/>
      <c r="CD272" s="17"/>
      <c r="CE272" s="19"/>
      <c r="CF272" s="17"/>
      <c r="CG272" s="17"/>
    </row>
    <row r="273" spans="2:85" ht="20.25" customHeight="1">
      <c r="B273" s="38">
        <f t="shared" si="47"/>
        <v>78</v>
      </c>
      <c r="C273" s="16">
        <f t="shared" si="48"/>
        <v>44767</v>
      </c>
      <c r="D273" s="16"/>
      <c r="E273" s="19"/>
      <c r="F273" s="17"/>
      <c r="G273" s="17"/>
      <c r="H273" s="19"/>
      <c r="I273" s="17"/>
      <c r="J273" s="17"/>
      <c r="K273" s="19"/>
      <c r="L273" s="17"/>
      <c r="M273" s="17"/>
      <c r="N273" s="19"/>
      <c r="O273" s="17"/>
      <c r="P273" s="17"/>
      <c r="Q273" s="19"/>
      <c r="R273" s="17"/>
      <c r="S273" s="17"/>
      <c r="T273" s="19"/>
      <c r="U273" s="17"/>
      <c r="V273" s="17"/>
      <c r="W273" s="19"/>
      <c r="X273" s="17"/>
      <c r="Y273" s="17"/>
      <c r="Z273" s="19"/>
      <c r="AA273" s="17"/>
      <c r="AB273" s="17"/>
      <c r="AC273" s="19"/>
      <c r="AD273" s="17"/>
      <c r="AE273" s="17"/>
      <c r="AF273" s="19"/>
      <c r="AG273" s="17"/>
      <c r="AH273" s="17"/>
      <c r="AI273" s="19"/>
      <c r="AJ273" s="17"/>
      <c r="AK273" s="17"/>
      <c r="AL273" s="17"/>
      <c r="AM273" s="17"/>
      <c r="AN273" s="17"/>
      <c r="AO273" s="19"/>
      <c r="AP273" s="17"/>
      <c r="AQ273" s="17"/>
      <c r="AR273" s="19"/>
      <c r="AS273" s="17"/>
      <c r="AT273" s="17"/>
      <c r="AU273" s="19"/>
      <c r="AV273" s="17"/>
      <c r="AW273" s="17"/>
      <c r="AX273" s="19"/>
      <c r="AY273" s="17"/>
      <c r="AZ273" s="17"/>
      <c r="BA273" s="19"/>
      <c r="BB273" s="17"/>
      <c r="BC273" s="17"/>
      <c r="BD273" s="19"/>
      <c r="BE273" s="17"/>
      <c r="BF273" s="17"/>
      <c r="BG273" s="19"/>
      <c r="BH273" s="17"/>
      <c r="BI273" s="17"/>
      <c r="BJ273" s="19"/>
      <c r="BK273" s="17"/>
      <c r="BL273" s="17"/>
      <c r="BM273" s="19"/>
      <c r="BN273" s="17"/>
      <c r="BO273" s="17"/>
      <c r="BP273" s="19"/>
      <c r="BQ273" s="17"/>
      <c r="BR273" s="17"/>
      <c r="BS273" s="19"/>
      <c r="BT273" s="17"/>
      <c r="BU273" s="17"/>
      <c r="BV273" s="19"/>
      <c r="BW273" s="17"/>
      <c r="BX273" s="17"/>
      <c r="BY273" s="19"/>
      <c r="BZ273" s="17"/>
      <c r="CA273" s="17"/>
      <c r="CB273" s="19"/>
      <c r="CC273" s="17"/>
      <c r="CD273" s="17"/>
      <c r="CE273" s="19"/>
      <c r="CF273" s="17"/>
      <c r="CG273" s="17"/>
    </row>
    <row r="274" spans="2:85" ht="20.25" customHeight="1">
      <c r="B274" s="38">
        <f t="shared" si="47"/>
        <v>79</v>
      </c>
      <c r="C274" s="16">
        <f t="shared" si="48"/>
        <v>44774</v>
      </c>
      <c r="D274" s="16"/>
      <c r="E274" s="19"/>
      <c r="F274" s="17"/>
      <c r="G274" s="17"/>
      <c r="H274" s="19"/>
      <c r="I274" s="17"/>
      <c r="J274" s="17"/>
      <c r="K274" s="19"/>
      <c r="L274" s="17"/>
      <c r="M274" s="17"/>
      <c r="N274" s="19"/>
      <c r="O274" s="17"/>
      <c r="P274" s="17"/>
      <c r="Q274" s="19"/>
      <c r="R274" s="17"/>
      <c r="S274" s="17"/>
      <c r="T274" s="19"/>
      <c r="U274" s="17"/>
      <c r="V274" s="17"/>
      <c r="W274" s="19"/>
      <c r="X274" s="17"/>
      <c r="Y274" s="17"/>
      <c r="Z274" s="19"/>
      <c r="AA274" s="17"/>
      <c r="AB274" s="17"/>
      <c r="AC274" s="19"/>
      <c r="AD274" s="17"/>
      <c r="AE274" s="17"/>
      <c r="AF274" s="19"/>
      <c r="AG274" s="17"/>
      <c r="AH274" s="17"/>
      <c r="AI274" s="19"/>
      <c r="AJ274" s="17"/>
      <c r="AK274" s="17"/>
      <c r="AL274" s="17"/>
      <c r="AM274" s="17"/>
      <c r="AN274" s="17"/>
      <c r="AO274" s="19"/>
      <c r="AP274" s="17"/>
      <c r="AQ274" s="17"/>
      <c r="AR274" s="19"/>
      <c r="AS274" s="17"/>
      <c r="AT274" s="17"/>
      <c r="AU274" s="19"/>
      <c r="AV274" s="17"/>
      <c r="AW274" s="17"/>
      <c r="AX274" s="19"/>
      <c r="AY274" s="17"/>
      <c r="AZ274" s="17"/>
      <c r="BA274" s="19"/>
      <c r="BB274" s="17"/>
      <c r="BC274" s="17"/>
      <c r="BD274" s="19"/>
      <c r="BE274" s="17"/>
      <c r="BF274" s="17"/>
      <c r="BG274" s="19"/>
      <c r="BH274" s="17"/>
      <c r="BI274" s="17"/>
      <c r="BJ274" s="19"/>
      <c r="BK274" s="17"/>
      <c r="BL274" s="17"/>
      <c r="BM274" s="19"/>
      <c r="BN274" s="17"/>
      <c r="BO274" s="17"/>
      <c r="BP274" s="19"/>
      <c r="BQ274" s="17"/>
      <c r="BR274" s="17"/>
      <c r="BS274" s="19"/>
      <c r="BT274" s="17"/>
      <c r="BU274" s="17"/>
      <c r="BV274" s="19"/>
      <c r="BW274" s="17"/>
      <c r="BX274" s="17"/>
      <c r="BY274" s="19"/>
      <c r="BZ274" s="17"/>
      <c r="CA274" s="17"/>
      <c r="CB274" s="19"/>
      <c r="CC274" s="17"/>
      <c r="CD274" s="17"/>
      <c r="CE274" s="19"/>
      <c r="CF274" s="17"/>
      <c r="CG274" s="17"/>
    </row>
    <row r="275" spans="2:85" ht="20.25" customHeight="1">
      <c r="B275" s="38">
        <f t="shared" si="47"/>
        <v>80</v>
      </c>
      <c r="C275" s="16">
        <f t="shared" si="48"/>
        <v>44781</v>
      </c>
      <c r="D275" s="16"/>
      <c r="E275" s="19"/>
      <c r="F275" s="17"/>
      <c r="G275" s="17"/>
      <c r="H275" s="19"/>
      <c r="I275" s="17"/>
      <c r="J275" s="17"/>
      <c r="K275" s="19"/>
      <c r="L275" s="17"/>
      <c r="M275" s="17"/>
      <c r="N275" s="19"/>
      <c r="O275" s="17"/>
      <c r="P275" s="17"/>
      <c r="Q275" s="19"/>
      <c r="R275" s="17"/>
      <c r="S275" s="17"/>
      <c r="T275" s="19"/>
      <c r="U275" s="17"/>
      <c r="V275" s="17"/>
      <c r="W275" s="19"/>
      <c r="X275" s="17"/>
      <c r="Y275" s="17"/>
      <c r="Z275" s="19"/>
      <c r="AA275" s="17"/>
      <c r="AB275" s="17"/>
      <c r="AC275" s="19"/>
      <c r="AD275" s="17"/>
      <c r="AE275" s="17"/>
      <c r="AF275" s="19"/>
      <c r="AG275" s="17"/>
      <c r="AH275" s="17"/>
      <c r="AI275" s="19"/>
      <c r="AJ275" s="17"/>
      <c r="AK275" s="17"/>
      <c r="AL275" s="17"/>
      <c r="AM275" s="17"/>
      <c r="AN275" s="17"/>
      <c r="AO275" s="19"/>
      <c r="AP275" s="17"/>
      <c r="AQ275" s="17"/>
      <c r="AR275" s="19"/>
      <c r="AS275" s="17"/>
      <c r="AT275" s="17"/>
      <c r="AU275" s="19"/>
      <c r="AV275" s="17"/>
      <c r="AW275" s="17"/>
      <c r="AX275" s="19"/>
      <c r="AY275" s="17"/>
      <c r="AZ275" s="17"/>
      <c r="BA275" s="19"/>
      <c r="BB275" s="17"/>
      <c r="BC275" s="17"/>
      <c r="BD275" s="19"/>
      <c r="BE275" s="17"/>
      <c r="BF275" s="17"/>
      <c r="BG275" s="19"/>
      <c r="BH275" s="17"/>
      <c r="BI275" s="17"/>
      <c r="BJ275" s="19"/>
      <c r="BK275" s="17"/>
      <c r="BL275" s="17"/>
      <c r="BM275" s="19"/>
      <c r="BN275" s="17"/>
      <c r="BO275" s="17"/>
      <c r="BP275" s="19"/>
      <c r="BQ275" s="17"/>
      <c r="BR275" s="17"/>
      <c r="BS275" s="19"/>
      <c r="BT275" s="17"/>
      <c r="BU275" s="17"/>
      <c r="BV275" s="19"/>
      <c r="BW275" s="17"/>
      <c r="BX275" s="17"/>
      <c r="BY275" s="19"/>
      <c r="BZ275" s="17"/>
      <c r="CA275" s="17"/>
      <c r="CB275" s="19"/>
      <c r="CC275" s="17"/>
      <c r="CD275" s="17"/>
      <c r="CE275" s="19"/>
      <c r="CF275" s="17"/>
      <c r="CG275" s="17"/>
    </row>
    <row r="276" spans="2:85" ht="20.25" customHeight="1">
      <c r="B276" s="38">
        <f t="shared" si="47"/>
        <v>81</v>
      </c>
      <c r="C276" s="16">
        <f t="shared" si="48"/>
        <v>44788</v>
      </c>
      <c r="D276" s="16"/>
      <c r="E276" s="19"/>
      <c r="F276" s="17"/>
      <c r="G276" s="17"/>
      <c r="H276" s="19"/>
      <c r="I276" s="17"/>
      <c r="J276" s="17"/>
      <c r="K276" s="19"/>
      <c r="L276" s="17"/>
      <c r="M276" s="17"/>
      <c r="N276" s="19"/>
      <c r="O276" s="17"/>
      <c r="P276" s="17"/>
      <c r="Q276" s="19"/>
      <c r="R276" s="17"/>
      <c r="S276" s="17"/>
      <c r="T276" s="19"/>
      <c r="U276" s="17"/>
      <c r="V276" s="17"/>
      <c r="W276" s="19"/>
      <c r="X276" s="17"/>
      <c r="Y276" s="17"/>
      <c r="Z276" s="19"/>
      <c r="AA276" s="17"/>
      <c r="AB276" s="17"/>
      <c r="AC276" s="19"/>
      <c r="AD276" s="17"/>
      <c r="AE276" s="17"/>
      <c r="AF276" s="19"/>
      <c r="AG276" s="17"/>
      <c r="AH276" s="17"/>
      <c r="AI276" s="19"/>
      <c r="AJ276" s="17"/>
      <c r="AK276" s="17"/>
      <c r="AL276" s="17"/>
      <c r="AM276" s="17"/>
      <c r="AN276" s="17"/>
      <c r="AO276" s="19"/>
      <c r="AP276" s="17"/>
      <c r="AQ276" s="17"/>
      <c r="AR276" s="19"/>
      <c r="AS276" s="17"/>
      <c r="AT276" s="17"/>
      <c r="AU276" s="19"/>
      <c r="AV276" s="17"/>
      <c r="AW276" s="17"/>
      <c r="AX276" s="19"/>
      <c r="AY276" s="17"/>
      <c r="AZ276" s="17"/>
      <c r="BA276" s="19"/>
      <c r="BB276" s="17"/>
      <c r="BC276" s="17"/>
      <c r="BD276" s="19"/>
      <c r="BE276" s="17"/>
      <c r="BF276" s="17"/>
      <c r="BG276" s="19"/>
      <c r="BH276" s="17"/>
      <c r="BI276" s="17"/>
      <c r="BJ276" s="19"/>
      <c r="BK276" s="17"/>
      <c r="BL276" s="17"/>
      <c r="BM276" s="19"/>
      <c r="BN276" s="17"/>
      <c r="BO276" s="17"/>
      <c r="BP276" s="19"/>
      <c r="BQ276" s="17"/>
      <c r="BR276" s="17"/>
      <c r="BS276" s="19"/>
      <c r="BT276" s="17"/>
      <c r="BU276" s="17"/>
      <c r="BV276" s="19"/>
      <c r="BW276" s="17"/>
      <c r="BX276" s="17"/>
      <c r="BY276" s="19"/>
      <c r="BZ276" s="17"/>
      <c r="CA276" s="17"/>
      <c r="CB276" s="19"/>
      <c r="CC276" s="17"/>
      <c r="CD276" s="17"/>
      <c r="CE276" s="19"/>
      <c r="CF276" s="17"/>
      <c r="CG276" s="17"/>
    </row>
    <row r="277" spans="2:85" ht="20.25" customHeight="1">
      <c r="B277" s="38">
        <f t="shared" si="47"/>
        <v>82</v>
      </c>
      <c r="C277" s="16">
        <f t="shared" si="48"/>
        <v>44795</v>
      </c>
      <c r="D277" s="16"/>
      <c r="E277" s="19"/>
      <c r="F277" s="17"/>
      <c r="G277" s="17"/>
      <c r="H277" s="19"/>
      <c r="I277" s="17"/>
      <c r="J277" s="17"/>
      <c r="K277" s="19"/>
      <c r="L277" s="17"/>
      <c r="M277" s="17"/>
      <c r="N277" s="19"/>
      <c r="O277" s="17"/>
      <c r="P277" s="17"/>
      <c r="Q277" s="19"/>
      <c r="R277" s="17"/>
      <c r="S277" s="17"/>
      <c r="T277" s="19"/>
      <c r="U277" s="17"/>
      <c r="V277" s="17"/>
      <c r="W277" s="19"/>
      <c r="X277" s="17"/>
      <c r="Y277" s="17"/>
      <c r="Z277" s="19"/>
      <c r="AA277" s="17"/>
      <c r="AB277" s="17"/>
      <c r="AC277" s="19"/>
      <c r="AD277" s="17"/>
      <c r="AE277" s="17"/>
      <c r="AF277" s="19"/>
      <c r="AG277" s="17"/>
      <c r="AH277" s="17"/>
      <c r="AI277" s="19"/>
      <c r="AJ277" s="17"/>
      <c r="AK277" s="17"/>
      <c r="AL277" s="17"/>
      <c r="AM277" s="17"/>
      <c r="AN277" s="17"/>
      <c r="AO277" s="19"/>
      <c r="AP277" s="17"/>
      <c r="AQ277" s="17"/>
      <c r="AR277" s="19"/>
      <c r="AS277" s="17"/>
      <c r="AT277" s="17"/>
      <c r="AU277" s="19"/>
      <c r="AV277" s="17"/>
      <c r="AW277" s="17"/>
      <c r="AX277" s="19"/>
      <c r="AY277" s="17"/>
      <c r="AZ277" s="17"/>
      <c r="BA277" s="19"/>
      <c r="BB277" s="17"/>
      <c r="BC277" s="17"/>
      <c r="BD277" s="19"/>
      <c r="BE277" s="17"/>
      <c r="BF277" s="17"/>
      <c r="BG277" s="19"/>
      <c r="BH277" s="17"/>
      <c r="BI277" s="17"/>
      <c r="BJ277" s="19"/>
      <c r="BK277" s="17"/>
      <c r="BL277" s="17"/>
      <c r="BM277" s="19"/>
      <c r="BN277" s="17"/>
      <c r="BO277" s="17"/>
      <c r="BP277" s="19"/>
      <c r="BQ277" s="17"/>
      <c r="BR277" s="17"/>
      <c r="BS277" s="19"/>
      <c r="BT277" s="17"/>
      <c r="BU277" s="17"/>
      <c r="BV277" s="19"/>
      <c r="BW277" s="17"/>
      <c r="BX277" s="17"/>
      <c r="BY277" s="19"/>
      <c r="BZ277" s="17"/>
      <c r="CA277" s="17"/>
      <c r="CB277" s="19"/>
      <c r="CC277" s="17"/>
      <c r="CD277" s="17"/>
      <c r="CE277" s="19"/>
      <c r="CF277" s="17"/>
      <c r="CG277" s="17"/>
    </row>
    <row r="278" spans="2:85" ht="20.25" customHeight="1">
      <c r="B278" s="38"/>
      <c r="C278" s="16"/>
      <c r="D278" s="16"/>
      <c r="E278" s="19"/>
      <c r="F278" s="17"/>
      <c r="G278" s="17"/>
      <c r="H278" s="19"/>
      <c r="I278" s="17"/>
      <c r="J278" s="17"/>
      <c r="K278" s="19"/>
      <c r="L278" s="17"/>
      <c r="M278" s="17"/>
      <c r="N278" s="19"/>
      <c r="O278" s="17"/>
      <c r="P278" s="17"/>
      <c r="Q278" s="19"/>
      <c r="R278" s="17"/>
      <c r="S278" s="17"/>
      <c r="T278" s="19"/>
      <c r="U278" s="17"/>
      <c r="V278" s="17"/>
      <c r="W278" s="19"/>
      <c r="X278" s="17"/>
      <c r="Y278" s="17"/>
      <c r="Z278" s="19"/>
      <c r="AA278" s="17"/>
      <c r="AB278" s="17"/>
      <c r="AC278" s="19"/>
      <c r="AD278" s="17"/>
      <c r="AE278" s="17"/>
      <c r="AF278" s="19"/>
      <c r="AG278" s="17"/>
      <c r="AH278" s="17"/>
      <c r="AI278" s="19"/>
      <c r="AJ278" s="17"/>
      <c r="AK278" s="17"/>
      <c r="AL278" s="17"/>
      <c r="AM278" s="17"/>
      <c r="AN278" s="17"/>
      <c r="AO278" s="19"/>
      <c r="AP278" s="17"/>
      <c r="AQ278" s="17"/>
      <c r="AR278" s="19"/>
      <c r="AS278" s="17"/>
      <c r="AT278" s="17"/>
      <c r="AU278" s="19"/>
      <c r="AV278" s="17"/>
      <c r="AW278" s="17"/>
      <c r="AX278" s="19"/>
      <c r="AY278" s="17"/>
      <c r="AZ278" s="17"/>
      <c r="BA278" s="19"/>
      <c r="BB278" s="17"/>
      <c r="BC278" s="17"/>
      <c r="BD278" s="19"/>
      <c r="BE278" s="17"/>
      <c r="BF278" s="17"/>
      <c r="BG278" s="19"/>
      <c r="BH278" s="17"/>
      <c r="BI278" s="17"/>
      <c r="BJ278" s="19"/>
      <c r="BK278" s="17"/>
      <c r="BL278" s="17"/>
      <c r="BM278" s="19"/>
      <c r="BN278" s="17"/>
      <c r="BO278" s="17"/>
      <c r="BP278" s="19"/>
      <c r="BQ278" s="17"/>
      <c r="BR278" s="17"/>
      <c r="BS278" s="19"/>
      <c r="BT278" s="17"/>
      <c r="BU278" s="17"/>
      <c r="BV278" s="19"/>
      <c r="BW278" s="17"/>
      <c r="BX278" s="17"/>
      <c r="BY278" s="19"/>
      <c r="BZ278" s="17"/>
      <c r="CA278" s="17"/>
      <c r="CB278" s="19"/>
      <c r="CC278" s="17"/>
      <c r="CD278" s="17"/>
      <c r="CE278" s="19"/>
      <c r="CF278" s="17"/>
      <c r="CG278" s="17"/>
    </row>
  </sheetData>
  <mergeCells count="54">
    <mergeCell ref="BY4:CA4"/>
    <mergeCell ref="BZ5:CA5"/>
    <mergeCell ref="CB4:CD4"/>
    <mergeCell ref="CC5:CD5"/>
    <mergeCell ref="CE4:CG4"/>
    <mergeCell ref="CF5:CG5"/>
    <mergeCell ref="BS4:BU4"/>
    <mergeCell ref="BT5:BU5"/>
    <mergeCell ref="BV4:BX4"/>
    <mergeCell ref="BW5:BX5"/>
    <mergeCell ref="BJ4:BL4"/>
    <mergeCell ref="BK5:BL5"/>
    <mergeCell ref="BM4:BO4"/>
    <mergeCell ref="BN5:BO5"/>
    <mergeCell ref="BP4:BR4"/>
    <mergeCell ref="BQ5:BR5"/>
    <mergeCell ref="E7:G7"/>
    <mergeCell ref="AA5:AB5"/>
    <mergeCell ref="AJ5:AK5"/>
    <mergeCell ref="AU4:AW4"/>
    <mergeCell ref="K4:M4"/>
    <mergeCell ref="N4:P4"/>
    <mergeCell ref="Q4:S4"/>
    <mergeCell ref="AC4:AE4"/>
    <mergeCell ref="AD5:AE5"/>
    <mergeCell ref="AO4:AQ4"/>
    <mergeCell ref="AP5:AQ5"/>
    <mergeCell ref="AR4:AT4"/>
    <mergeCell ref="AS5:AT5"/>
    <mergeCell ref="X5:Y5"/>
    <mergeCell ref="W4:Y4"/>
    <mergeCell ref="Z4:AB4"/>
    <mergeCell ref="E6:G6"/>
    <mergeCell ref="E4:G4"/>
    <mergeCell ref="H4:J4"/>
    <mergeCell ref="AF4:AH4"/>
    <mergeCell ref="AG5:AH5"/>
    <mergeCell ref="E5:G5"/>
    <mergeCell ref="I5:J5"/>
    <mergeCell ref="L5:M5"/>
    <mergeCell ref="O5:P5"/>
    <mergeCell ref="R5:S5"/>
    <mergeCell ref="U5:V5"/>
    <mergeCell ref="AI4:AK4"/>
    <mergeCell ref="AV5:AW5"/>
    <mergeCell ref="BB5:BC5"/>
    <mergeCell ref="T4:V4"/>
    <mergeCell ref="BG4:BI4"/>
    <mergeCell ref="BH5:BI5"/>
    <mergeCell ref="BA4:BC4"/>
    <mergeCell ref="AX4:AZ4"/>
    <mergeCell ref="AY5:AZ5"/>
    <mergeCell ref="BD4:BF4"/>
    <mergeCell ref="BE5:BF5"/>
  </mergeCells>
  <hyperlinks>
    <hyperlink ref="B1" location="'Table of Contents'!A1" display="Go back to Table of Contents" xr:uid="{F7DE9267-F344-4E20-AA91-77C7D1AC5BAC}"/>
  </hyperlinks>
  <pageMargins left="0.25" right="0.25" top="0.75" bottom="0.75" header="0.3" footer="0.3"/>
  <pageSetup paperSize="17" scale="10" orientation="portrait" r:id="rId1"/>
  <colBreaks count="1" manualBreakCount="1">
    <brk id="7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2608E-E64D-4FF5-AD74-D9EDF2FA961A}">
  <sheetPr codeName="Sheet3">
    <tabColor theme="6" tint="0.59999389629810485"/>
    <pageSetUpPr autoPageBreaks="0" fitToPage="1"/>
  </sheetPr>
  <dimension ref="A1:Y196"/>
  <sheetViews>
    <sheetView topLeftCell="A122" zoomScale="79" zoomScaleNormal="40" workbookViewId="0">
      <selection activeCell="S184" sqref="S184"/>
    </sheetView>
  </sheetViews>
  <sheetFormatPr defaultColWidth="9.140625" defaultRowHeight="15"/>
  <cols>
    <col min="1" max="1" width="3.42578125" style="64" customWidth="1"/>
    <col min="2" max="2" width="18.140625" style="65" hidden="1" customWidth="1"/>
    <col min="3" max="3" width="75.7109375" style="65" customWidth="1"/>
    <col min="4" max="5" width="13.28515625" style="65" hidden="1" customWidth="1"/>
    <col min="6" max="6" width="66.5703125" style="65" hidden="1" customWidth="1"/>
    <col min="7" max="7" width="9.42578125" style="65" customWidth="1"/>
    <col min="8" max="8" width="10.85546875" style="65" hidden="1" customWidth="1"/>
    <col min="9" max="9" width="12.5703125" style="65" customWidth="1"/>
    <col min="10" max="10" width="47.7109375" style="65" customWidth="1"/>
    <col min="11" max="11" width="17.28515625" style="65" customWidth="1"/>
    <col min="12" max="12" width="32.42578125" style="65" hidden="1" customWidth="1"/>
    <col min="13" max="16" width="34.42578125" style="65" hidden="1" customWidth="1"/>
    <col min="17" max="17" width="37.140625" style="65" hidden="1" customWidth="1"/>
    <col min="18" max="18" width="37" style="65" hidden="1" customWidth="1"/>
    <col min="19" max="21" width="37" style="65" customWidth="1"/>
    <col min="22" max="22" width="39.42578125" style="65" hidden="1" customWidth="1"/>
    <col min="23" max="16384" width="9.140625" style="65"/>
  </cols>
  <sheetData>
    <row r="1" spans="1:22">
      <c r="B1" s="1" t="s">
        <v>1</v>
      </c>
      <c r="L1" s="290"/>
      <c r="M1" s="290"/>
    </row>
    <row r="2" spans="1:22" ht="30">
      <c r="B2" s="1"/>
      <c r="L2" s="65" t="s">
        <v>800</v>
      </c>
      <c r="M2" s="65" t="s">
        <v>801</v>
      </c>
      <c r="N2" s="65" t="s">
        <v>857</v>
      </c>
      <c r="O2" s="158" t="s">
        <v>858</v>
      </c>
      <c r="P2" s="431" t="s">
        <v>910</v>
      </c>
      <c r="Q2" s="65" t="s">
        <v>997</v>
      </c>
      <c r="R2" s="65" t="s">
        <v>998</v>
      </c>
      <c r="S2" s="65" t="s">
        <v>1051</v>
      </c>
      <c r="T2" s="65" t="s">
        <v>1065</v>
      </c>
      <c r="U2" s="65" t="s">
        <v>1070</v>
      </c>
    </row>
    <row r="3" spans="1:22" hidden="1">
      <c r="B3" s="66" t="s">
        <v>116</v>
      </c>
    </row>
    <row r="4" spans="1:22" hidden="1">
      <c r="B4" s="67" t="s">
        <v>117</v>
      </c>
      <c r="C4" s="65" t="s">
        <v>118</v>
      </c>
      <c r="L4" s="362"/>
    </row>
    <row r="5" spans="1:22" hidden="1">
      <c r="B5" s="68" t="s">
        <v>119</v>
      </c>
      <c r="C5" s="65" t="s">
        <v>120</v>
      </c>
      <c r="L5" s="363"/>
    </row>
    <row r="6" spans="1:22" hidden="1">
      <c r="B6" s="69" t="s">
        <v>121</v>
      </c>
      <c r="C6" s="65" t="s">
        <v>122</v>
      </c>
      <c r="L6" s="363"/>
    </row>
    <row r="7" spans="1:22" hidden="1">
      <c r="B7" s="70" t="s">
        <v>123</v>
      </c>
      <c r="C7" s="65" t="s">
        <v>124</v>
      </c>
      <c r="L7" s="363"/>
    </row>
    <row r="8" spans="1:22" hidden="1">
      <c r="B8" s="71" t="s">
        <v>125</v>
      </c>
      <c r="C8" s="65" t="s">
        <v>126</v>
      </c>
      <c r="L8" s="363"/>
    </row>
    <row r="9" spans="1:22" hidden="1">
      <c r="B9" s="72" t="s">
        <v>127</v>
      </c>
      <c r="C9" s="65" t="s">
        <v>128</v>
      </c>
      <c r="L9" s="363"/>
      <c r="M9" s="73" t="e">
        <f>#REF!-180</f>
        <v>#REF!</v>
      </c>
      <c r="N9" s="73" t="e">
        <f>#REF!-180</f>
        <v>#REF!</v>
      </c>
      <c r="O9" s="73" t="e">
        <f>#REF!-180</f>
        <v>#REF!</v>
      </c>
      <c r="P9" s="73" t="e">
        <f>#REF!-180</f>
        <v>#REF!</v>
      </c>
      <c r="Q9" s="73" t="e">
        <f>#REF!-180</f>
        <v>#REF!</v>
      </c>
      <c r="R9" s="73" t="e">
        <f>#REF!-180</f>
        <v>#REF!</v>
      </c>
      <c r="S9" s="73" t="e">
        <f>#REF!-180</f>
        <v>#REF!</v>
      </c>
      <c r="T9" s="73" t="e">
        <f>#REF!-180</f>
        <v>#REF!</v>
      </c>
      <c r="U9" s="73"/>
      <c r="V9" s="73" t="e">
        <f>#REF!-180</f>
        <v>#REF!</v>
      </c>
    </row>
    <row r="10" spans="1:22" hidden="1">
      <c r="B10" s="74" t="s">
        <v>129</v>
      </c>
      <c r="C10" s="65" t="s">
        <v>130</v>
      </c>
      <c r="L10" s="363"/>
    </row>
    <row r="11" spans="1:22">
      <c r="L11" s="363"/>
      <c r="O11" s="65" t="s">
        <v>922</v>
      </c>
      <c r="P11" s="364"/>
      <c r="R11" s="65" t="s">
        <v>1071</v>
      </c>
      <c r="S11" s="65" t="s">
        <v>1053</v>
      </c>
      <c r="T11" s="65" t="s">
        <v>1053</v>
      </c>
      <c r="U11" s="65" t="s">
        <v>1053</v>
      </c>
      <c r="V11" s="65" t="s">
        <v>862</v>
      </c>
    </row>
    <row r="12" spans="1:22" s="78" customFormat="1" ht="30">
      <c r="A12" s="64"/>
      <c r="B12" s="75" t="s">
        <v>131</v>
      </c>
      <c r="C12" s="76" t="s">
        <v>132</v>
      </c>
      <c r="D12" s="76" t="s">
        <v>133</v>
      </c>
      <c r="E12" s="76" t="s">
        <v>366</v>
      </c>
      <c r="F12" s="76" t="s">
        <v>371</v>
      </c>
      <c r="G12" s="77" t="s">
        <v>134</v>
      </c>
      <c r="H12" s="77" t="s">
        <v>135</v>
      </c>
      <c r="I12" s="76" t="s">
        <v>136</v>
      </c>
      <c r="J12" s="76" t="s">
        <v>137</v>
      </c>
      <c r="K12" s="76" t="s">
        <v>138</v>
      </c>
      <c r="L12" s="106" t="s">
        <v>765</v>
      </c>
      <c r="M12" s="106" t="s">
        <v>706</v>
      </c>
      <c r="N12" s="106" t="s">
        <v>707</v>
      </c>
      <c r="O12" s="106" t="s">
        <v>708</v>
      </c>
      <c r="P12" s="106" t="s">
        <v>709</v>
      </c>
      <c r="Q12" s="106" t="s">
        <v>710</v>
      </c>
      <c r="R12" s="106" t="s">
        <v>711</v>
      </c>
      <c r="S12" s="106" t="s">
        <v>1052</v>
      </c>
      <c r="T12" s="459" t="s">
        <v>1055</v>
      </c>
      <c r="U12" s="459" t="s">
        <v>186</v>
      </c>
      <c r="V12" s="65" t="s">
        <v>869</v>
      </c>
    </row>
    <row r="13" spans="1:22" s="78" customFormat="1">
      <c r="A13" s="64"/>
      <c r="B13" s="75"/>
      <c r="C13" s="336" t="s">
        <v>718</v>
      </c>
      <c r="D13" s="76"/>
      <c r="E13" s="76"/>
      <c r="F13" s="76"/>
      <c r="G13" s="81"/>
      <c r="H13" s="82"/>
      <c r="I13" s="81"/>
      <c r="J13" s="83"/>
      <c r="K13" s="81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</row>
    <row r="14" spans="1:22" s="78" customFormat="1">
      <c r="A14" s="64"/>
      <c r="B14" s="75"/>
      <c r="C14" s="76" t="s">
        <v>719</v>
      </c>
      <c r="D14" s="76"/>
      <c r="E14" s="76"/>
      <c r="F14" s="76"/>
      <c r="G14" s="81">
        <v>15</v>
      </c>
      <c r="H14" s="82" t="e">
        <f>NETWORKDAYS(INDEX(#REF!,MATCH(C14,$C$50:$C$187,0)),INDEX(#REF!,MATCH(J14,$C$50:$C$187,0)))-1</f>
        <v>#REF!</v>
      </c>
      <c r="I14" s="81" t="s">
        <v>143</v>
      </c>
      <c r="J14" s="83" t="str">
        <f>C15</f>
        <v>Fabric ID</v>
      </c>
      <c r="K14" s="81" t="s">
        <v>144</v>
      </c>
      <c r="L14" s="84">
        <v>43874</v>
      </c>
      <c r="M14" s="84">
        <v>43930</v>
      </c>
      <c r="N14" s="84">
        <v>43979</v>
      </c>
      <c r="O14" s="84">
        <v>44028</v>
      </c>
      <c r="P14" s="84">
        <v>44098</v>
      </c>
      <c r="Q14" s="84">
        <v>44133</v>
      </c>
      <c r="R14" s="84">
        <v>44224</v>
      </c>
      <c r="S14" s="84">
        <f t="shared" ref="S14:V34" si="0">IFERROR(IF($I14="Before",INDEX(S:S,MATCH($J14,$C:$C,0))-$G14,INDEX(S:S,MATCH($J14,$C:$C,0))+$G14),"")</f>
        <v>44287</v>
      </c>
      <c r="T14" s="84">
        <f t="shared" si="0"/>
        <v>44343</v>
      </c>
      <c r="U14" s="84">
        <f t="shared" si="0"/>
        <v>44413</v>
      </c>
      <c r="V14" s="84">
        <f t="shared" si="0"/>
        <v>44224</v>
      </c>
    </row>
    <row r="15" spans="1:22" s="78" customFormat="1">
      <c r="A15" s="64"/>
      <c r="B15" s="75"/>
      <c r="C15" s="76" t="s">
        <v>720</v>
      </c>
      <c r="D15" s="76"/>
      <c r="E15" s="76"/>
      <c r="F15" s="76"/>
      <c r="G15" s="81">
        <v>21</v>
      </c>
      <c r="H15" s="82" t="e">
        <f>NETWORKDAYS(INDEX(#REF!,MATCH(C15,$C$50:$C$187,0)),INDEX(#REF!,MATCH(J15,$C$50:$C$187,0)))-1</f>
        <v>#REF!</v>
      </c>
      <c r="I15" s="81" t="s">
        <v>143</v>
      </c>
      <c r="J15" s="83" t="str">
        <f>C16</f>
        <v>Blank leg requests for wash trials</v>
      </c>
      <c r="K15" s="81" t="s">
        <v>144</v>
      </c>
      <c r="L15" s="84">
        <v>43889</v>
      </c>
      <c r="M15" s="84">
        <v>43945</v>
      </c>
      <c r="N15" s="84">
        <v>43994</v>
      </c>
      <c r="O15" s="84">
        <v>44043</v>
      </c>
      <c r="P15" s="84">
        <v>44113</v>
      </c>
      <c r="Q15" s="84">
        <v>44148</v>
      </c>
      <c r="R15" s="84">
        <v>44239</v>
      </c>
      <c r="S15" s="84">
        <f t="shared" si="0"/>
        <v>44302</v>
      </c>
      <c r="T15" s="84">
        <f t="shared" si="0"/>
        <v>44358</v>
      </c>
      <c r="U15" s="84">
        <f t="shared" si="0"/>
        <v>44428</v>
      </c>
      <c r="V15" s="84">
        <f t="shared" si="0"/>
        <v>44239</v>
      </c>
    </row>
    <row r="16" spans="1:22" s="78" customFormat="1">
      <c r="A16" s="64"/>
      <c r="B16" s="75"/>
      <c r="C16" s="76" t="s">
        <v>721</v>
      </c>
      <c r="D16" s="76"/>
      <c r="E16" s="76"/>
      <c r="F16" s="76"/>
      <c r="G16" s="81">
        <v>31</v>
      </c>
      <c r="H16" s="82" t="e">
        <f>NETWORKDAYS(INDEX(#REF!,MATCH(C16,$C$50:$C$187,0)),INDEX(#REF!,MATCH(J16,$C$50:$C$187,0)))-1</f>
        <v>#REF!</v>
      </c>
      <c r="I16" s="81" t="s">
        <v>143</v>
      </c>
      <c r="J16" s="83" t="str">
        <f>C19</f>
        <v>Pre development travel</v>
      </c>
      <c r="K16" s="81" t="s">
        <v>144</v>
      </c>
      <c r="L16" s="84">
        <v>43910</v>
      </c>
      <c r="M16" s="84">
        <v>43966</v>
      </c>
      <c r="N16" s="84">
        <v>44015</v>
      </c>
      <c r="O16" s="84">
        <v>44064</v>
      </c>
      <c r="P16" s="84">
        <v>44134</v>
      </c>
      <c r="Q16" s="84">
        <v>44169</v>
      </c>
      <c r="R16" s="84">
        <v>44260</v>
      </c>
      <c r="S16" s="84">
        <f t="shared" si="0"/>
        <v>44323</v>
      </c>
      <c r="T16" s="84">
        <f t="shared" si="0"/>
        <v>44379</v>
      </c>
      <c r="U16" s="84">
        <f t="shared" si="0"/>
        <v>44449</v>
      </c>
      <c r="V16" s="84">
        <f t="shared" si="0"/>
        <v>44260</v>
      </c>
    </row>
    <row r="17" spans="1:25" s="78" customFormat="1">
      <c r="A17" s="64"/>
      <c r="B17" s="75"/>
      <c r="C17" s="76" t="s">
        <v>722</v>
      </c>
      <c r="D17" s="76"/>
      <c r="E17" s="76"/>
      <c r="F17" s="76"/>
      <c r="G17" s="81">
        <v>4</v>
      </c>
      <c r="H17" s="82" t="e">
        <f>NETWORKDAYS(INDEX(#REF!,MATCH(C17,$C$50:$C$187,0)),INDEX(#REF!,MATCH(J17,$C$50:$C$187,0)))-1</f>
        <v>#REF!</v>
      </c>
      <c r="I17" s="81" t="s">
        <v>143</v>
      </c>
      <c r="J17" s="83" t="str">
        <f>C18</f>
        <v>Wash packages X</v>
      </c>
      <c r="K17" s="81" t="s">
        <v>144</v>
      </c>
      <c r="L17" s="84">
        <v>43913</v>
      </c>
      <c r="M17" s="84">
        <v>43969</v>
      </c>
      <c r="N17" s="84">
        <v>44032</v>
      </c>
      <c r="O17" s="84">
        <v>44067</v>
      </c>
      <c r="P17" s="84">
        <v>44137</v>
      </c>
      <c r="Q17" s="84">
        <v>44179</v>
      </c>
      <c r="R17" s="84">
        <v>44263</v>
      </c>
      <c r="S17" s="84">
        <f t="shared" si="0"/>
        <v>44326</v>
      </c>
      <c r="T17" s="84">
        <f t="shared" si="0"/>
        <v>44382</v>
      </c>
      <c r="U17" s="84">
        <f t="shared" si="0"/>
        <v>44452</v>
      </c>
      <c r="V17" s="84">
        <f t="shared" si="0"/>
        <v>44263</v>
      </c>
    </row>
    <row r="18" spans="1:25" s="78" customFormat="1">
      <c r="A18" s="64"/>
      <c r="B18" s="75"/>
      <c r="C18" s="76" t="s">
        <v>723</v>
      </c>
      <c r="D18" s="76"/>
      <c r="E18" s="76"/>
      <c r="F18" s="76"/>
      <c r="G18" s="81">
        <v>24</v>
      </c>
      <c r="H18" s="82" t="e">
        <f>NETWORKDAYS(INDEX(#REF!,MATCH(C18,$C$50:$C$187,0)),INDEX(#REF!,MATCH(J18,$C$50:$C$187,0)))-1</f>
        <v>#REF!</v>
      </c>
      <c r="I18" s="81" t="s">
        <v>143</v>
      </c>
      <c r="J18" s="83" t="str">
        <f>C19</f>
        <v>Pre development travel</v>
      </c>
      <c r="K18" s="81" t="s">
        <v>144</v>
      </c>
      <c r="L18" s="84">
        <v>43917</v>
      </c>
      <c r="M18" s="84">
        <v>43973</v>
      </c>
      <c r="N18" s="84">
        <v>44036</v>
      </c>
      <c r="O18" s="84">
        <v>44071</v>
      </c>
      <c r="P18" s="84">
        <v>44141</v>
      </c>
      <c r="Q18" s="85">
        <v>44183</v>
      </c>
      <c r="R18" s="84">
        <v>44267</v>
      </c>
      <c r="S18" s="84">
        <f t="shared" si="0"/>
        <v>44330</v>
      </c>
      <c r="T18" s="84">
        <f t="shared" si="0"/>
        <v>44386</v>
      </c>
      <c r="U18" s="84">
        <f t="shared" si="0"/>
        <v>44456</v>
      </c>
      <c r="V18" s="84">
        <f t="shared" si="0"/>
        <v>44267</v>
      </c>
    </row>
    <row r="19" spans="1:25" s="78" customFormat="1">
      <c r="A19" s="64"/>
      <c r="B19" s="75"/>
      <c r="C19" s="76" t="s">
        <v>724</v>
      </c>
      <c r="D19" s="76"/>
      <c r="E19" s="76"/>
      <c r="F19" s="76"/>
      <c r="G19" s="81">
        <v>30</v>
      </c>
      <c r="H19" s="82" t="e">
        <f>NETWORKDAYS(INDEX(#REF!,MATCH(C19,$C$50:$C$187,0)),INDEX(#REF!,MATCH(J19,$C$50:$C$187,0)))-1</f>
        <v>#REF!</v>
      </c>
      <c r="I19" s="81" t="s">
        <v>143</v>
      </c>
      <c r="J19" s="83" t="str">
        <f>C21</f>
        <v>Wash development showback</v>
      </c>
      <c r="K19" s="81" t="s">
        <v>144</v>
      </c>
      <c r="L19" s="84">
        <v>43941</v>
      </c>
      <c r="M19" s="84">
        <v>43997</v>
      </c>
      <c r="N19" s="84">
        <v>44046</v>
      </c>
      <c r="O19" s="84">
        <v>44095</v>
      </c>
      <c r="P19" s="84">
        <v>44165</v>
      </c>
      <c r="Q19" s="84">
        <v>44200</v>
      </c>
      <c r="R19" s="84">
        <v>44291</v>
      </c>
      <c r="S19" s="84">
        <f t="shared" si="0"/>
        <v>44354</v>
      </c>
      <c r="T19" s="84">
        <f t="shared" si="0"/>
        <v>44410</v>
      </c>
      <c r="U19" s="84">
        <f t="shared" si="0"/>
        <v>44480</v>
      </c>
      <c r="V19" s="84">
        <f t="shared" si="0"/>
        <v>44291</v>
      </c>
    </row>
    <row r="20" spans="1:25" s="78" customFormat="1">
      <c r="A20" s="64"/>
      <c r="B20" s="75"/>
      <c r="C20" s="76" t="s">
        <v>725</v>
      </c>
      <c r="D20" s="76"/>
      <c r="E20" s="76"/>
      <c r="F20" s="76"/>
      <c r="G20" s="81">
        <v>7</v>
      </c>
      <c r="H20" s="82" t="e">
        <f>NETWORKDAYS(INDEX(#REF!,MATCH(C20,$C$50:$C$187,0)),INDEX(#REF!,MATCH(J20,$C$50:$C$187,0)))-1</f>
        <v>#REF!</v>
      </c>
      <c r="I20" s="81" t="s">
        <v>143</v>
      </c>
      <c r="J20" s="83" t="str">
        <f>C21</f>
        <v>Wash development showback</v>
      </c>
      <c r="K20" s="81" t="s">
        <v>144</v>
      </c>
      <c r="L20" s="84">
        <v>43964</v>
      </c>
      <c r="M20" s="84">
        <v>44020</v>
      </c>
      <c r="N20" s="84">
        <v>44069</v>
      </c>
      <c r="O20" s="84">
        <v>44118</v>
      </c>
      <c r="P20" s="84">
        <v>44188</v>
      </c>
      <c r="Q20" s="84">
        <v>44258</v>
      </c>
      <c r="R20" s="84">
        <v>44314</v>
      </c>
      <c r="S20" s="84">
        <f t="shared" si="0"/>
        <v>44377</v>
      </c>
      <c r="T20" s="84">
        <f t="shared" si="0"/>
        <v>44433</v>
      </c>
      <c r="U20" s="84">
        <f t="shared" si="0"/>
        <v>44503</v>
      </c>
      <c r="V20" s="84">
        <f t="shared" si="0"/>
        <v>44314</v>
      </c>
    </row>
    <row r="21" spans="1:25" s="78" customFormat="1">
      <c r="A21" s="64"/>
      <c r="B21" s="75"/>
      <c r="C21" s="76" t="s">
        <v>726</v>
      </c>
      <c r="D21" s="76"/>
      <c r="E21" s="76"/>
      <c r="F21" s="76"/>
      <c r="G21" s="81">
        <v>7</v>
      </c>
      <c r="H21" s="82" t="e">
        <f>NETWORKDAYS(INDEX(#REF!,MATCH(C21,$C$50:$C$187,0)),INDEX(#REF!,MATCH(J21,$C$50:$C$187,0)))-1</f>
        <v>#REF!</v>
      </c>
      <c r="I21" s="81" t="s">
        <v>143</v>
      </c>
      <c r="J21" s="83" t="str">
        <f>C87</f>
        <v>Initial sketch review with Lady</v>
      </c>
      <c r="K21" s="81" t="s">
        <v>144</v>
      </c>
      <c r="L21" s="84">
        <v>43971</v>
      </c>
      <c r="M21" s="84">
        <v>44027</v>
      </c>
      <c r="N21" s="84">
        <v>44076</v>
      </c>
      <c r="O21" s="84">
        <v>44125</v>
      </c>
      <c r="P21" s="85">
        <v>44202</v>
      </c>
      <c r="Q21" s="84">
        <v>44265</v>
      </c>
      <c r="R21" s="84">
        <v>44321</v>
      </c>
      <c r="S21" s="84">
        <f t="shared" si="0"/>
        <v>44384</v>
      </c>
      <c r="T21" s="84">
        <f t="shared" si="0"/>
        <v>44440</v>
      </c>
      <c r="U21" s="84">
        <f t="shared" si="0"/>
        <v>44510</v>
      </c>
      <c r="V21" s="84">
        <f t="shared" si="0"/>
        <v>44321</v>
      </c>
      <c r="Y21" s="372"/>
    </row>
    <row r="22" spans="1:25" s="78" customFormat="1">
      <c r="A22" s="64"/>
      <c r="B22" s="75"/>
      <c r="C22" s="336" t="s">
        <v>727</v>
      </c>
      <c r="D22" s="76"/>
      <c r="E22" s="76"/>
      <c r="F22" s="76"/>
      <c r="G22" s="81"/>
      <c r="H22" s="82"/>
      <c r="I22" s="81"/>
      <c r="J22" s="83"/>
      <c r="K22" s="81"/>
      <c r="L22" s="84" t="s">
        <v>779</v>
      </c>
      <c r="M22" s="84" t="s">
        <v>779</v>
      </c>
      <c r="N22" s="84" t="s">
        <v>779</v>
      </c>
      <c r="O22" s="84" t="s">
        <v>779</v>
      </c>
      <c r="P22" s="84" t="s">
        <v>779</v>
      </c>
      <c r="Q22" s="84" t="s">
        <v>779</v>
      </c>
      <c r="R22" s="84" t="s">
        <v>779</v>
      </c>
      <c r="S22" s="84" t="str">
        <f t="shared" si="0"/>
        <v/>
      </c>
      <c r="T22" s="84" t="str">
        <f t="shared" si="0"/>
        <v/>
      </c>
      <c r="U22" s="84" t="str">
        <f t="shared" si="0"/>
        <v/>
      </c>
      <c r="V22" s="84" t="str">
        <f t="shared" si="0"/>
        <v/>
      </c>
      <c r="Y22" s="370"/>
    </row>
    <row r="23" spans="1:25" s="78" customFormat="1">
      <c r="A23" s="64"/>
      <c r="B23" s="75"/>
      <c r="C23" s="76" t="s">
        <v>728</v>
      </c>
      <c r="D23" s="76"/>
      <c r="E23" s="76"/>
      <c r="F23" s="76"/>
      <c r="G23" s="81">
        <v>0</v>
      </c>
      <c r="H23" s="82" t="e">
        <f>NETWORKDAYS(INDEX(#REF!,MATCH(C23,$C$50:$C$187,0)),INDEX(#REF!,MATCH(J23,$C$50:$C$187,0)))-1</f>
        <v>#REF!</v>
      </c>
      <c r="I23" s="81" t="s">
        <v>143</v>
      </c>
      <c r="J23" s="83" t="str">
        <f>C92</f>
        <v>Sketch review with Buying</v>
      </c>
      <c r="K23" s="81" t="s">
        <v>144</v>
      </c>
      <c r="L23" s="84">
        <v>43992</v>
      </c>
      <c r="M23" s="84">
        <v>44048</v>
      </c>
      <c r="N23" s="84">
        <v>44090</v>
      </c>
      <c r="O23" s="84">
        <v>44146</v>
      </c>
      <c r="P23" s="84">
        <v>44216</v>
      </c>
      <c r="Q23" s="84">
        <v>44286</v>
      </c>
      <c r="R23" s="84">
        <v>44349</v>
      </c>
      <c r="S23" s="84">
        <f t="shared" si="0"/>
        <v>44412</v>
      </c>
      <c r="T23" s="84">
        <f t="shared" si="0"/>
        <v>44468</v>
      </c>
      <c r="U23" s="84">
        <f t="shared" si="0"/>
        <v>44538</v>
      </c>
      <c r="V23" s="84">
        <f t="shared" si="0"/>
        <v>44349</v>
      </c>
    </row>
    <row r="24" spans="1:25" s="78" customFormat="1">
      <c r="A24" s="64"/>
      <c r="B24" s="75"/>
      <c r="C24" s="76" t="s">
        <v>738</v>
      </c>
      <c r="D24" s="76"/>
      <c r="E24" s="76"/>
      <c r="F24" s="76"/>
      <c r="G24" s="81">
        <v>11</v>
      </c>
      <c r="H24" s="82" t="e">
        <f>NETWORKDAYS(INDEX(#REF!,MATCH(C24,$C$50:$C$187,0)),INDEX(#REF!,MATCH(J24,$C$50:$C$187,0)))-1</f>
        <v>#REF!</v>
      </c>
      <c r="I24" s="81" t="s">
        <v>143</v>
      </c>
      <c r="J24" s="83" t="str">
        <f>C25</f>
        <v>Wash ID meeting 2</v>
      </c>
      <c r="K24" s="81" t="s">
        <v>144</v>
      </c>
      <c r="L24" s="84">
        <v>43990</v>
      </c>
      <c r="M24" s="84">
        <v>44046</v>
      </c>
      <c r="N24" s="84">
        <v>44088</v>
      </c>
      <c r="O24" s="84">
        <v>44172</v>
      </c>
      <c r="P24" s="84">
        <v>44228</v>
      </c>
      <c r="Q24" s="84">
        <v>44291</v>
      </c>
      <c r="R24" s="84">
        <v>44347</v>
      </c>
      <c r="S24" s="84">
        <f t="shared" si="0"/>
        <v>44403</v>
      </c>
      <c r="T24" s="84">
        <f t="shared" si="0"/>
        <v>44459</v>
      </c>
      <c r="U24" s="84">
        <f t="shared" si="0"/>
        <v>44529</v>
      </c>
      <c r="V24" s="84">
        <f t="shared" si="0"/>
        <v>44326</v>
      </c>
    </row>
    <row r="25" spans="1:25" s="78" customFormat="1">
      <c r="A25" s="64"/>
      <c r="B25" s="75"/>
      <c r="C25" s="76" t="s">
        <v>737</v>
      </c>
      <c r="D25" s="76"/>
      <c r="E25" s="76"/>
      <c r="F25" s="76"/>
      <c r="G25" s="81">
        <v>7</v>
      </c>
      <c r="H25" s="82" t="e">
        <f>NETWORKDAYS(INDEX(#REF!,MATCH(C25,$C$50:$C$187,0)),INDEX(#REF!,MATCH(J25,$C$50:$C$187,0)))-1</f>
        <v>#REF!</v>
      </c>
      <c r="I25" s="81" t="s">
        <v>143</v>
      </c>
      <c r="J25" s="83" t="str">
        <f>C26</f>
        <v>Wash packages X 2</v>
      </c>
      <c r="K25" s="81" t="s">
        <v>144</v>
      </c>
      <c r="L25" s="84">
        <v>43994</v>
      </c>
      <c r="M25" s="84">
        <v>44050</v>
      </c>
      <c r="N25" s="84">
        <v>44092</v>
      </c>
      <c r="O25" s="84">
        <v>44176</v>
      </c>
      <c r="P25" s="84">
        <v>44232</v>
      </c>
      <c r="Q25" s="84">
        <v>44295</v>
      </c>
      <c r="R25" s="84">
        <v>44351</v>
      </c>
      <c r="S25" s="84">
        <f t="shared" si="0"/>
        <v>44414</v>
      </c>
      <c r="T25" s="84">
        <f t="shared" si="0"/>
        <v>44470</v>
      </c>
      <c r="U25" s="84">
        <f t="shared" si="0"/>
        <v>44540</v>
      </c>
      <c r="V25" s="84">
        <f t="shared" si="0"/>
        <v>44337</v>
      </c>
    </row>
    <row r="26" spans="1:25" s="78" customFormat="1">
      <c r="A26" s="64"/>
      <c r="B26" s="75"/>
      <c r="C26" s="76" t="s">
        <v>736</v>
      </c>
      <c r="D26" s="76"/>
      <c r="E26" s="76"/>
      <c r="F26" s="76"/>
      <c r="G26" s="81">
        <v>18</v>
      </c>
      <c r="H26" s="82" t="e">
        <f>NETWORKDAYS(INDEX(#REF!,MATCH(C26,$C$50:$C$187,0)),INDEX(#REF!,MATCH(J26,$C$50:$C$187,0)))-1</f>
        <v>#REF!</v>
      </c>
      <c r="I26" s="81" t="s">
        <v>143</v>
      </c>
      <c r="J26" s="83" t="str">
        <f>C27</f>
        <v>Pre development travel 2</v>
      </c>
      <c r="K26" s="81" t="s">
        <v>144</v>
      </c>
      <c r="L26" s="84">
        <v>44001</v>
      </c>
      <c r="M26" s="84">
        <v>44057</v>
      </c>
      <c r="N26" s="84">
        <v>44099</v>
      </c>
      <c r="O26" s="84">
        <v>44183</v>
      </c>
      <c r="P26" s="84">
        <v>44239</v>
      </c>
      <c r="Q26" s="84">
        <v>44302</v>
      </c>
      <c r="R26" s="84">
        <v>44358</v>
      </c>
      <c r="S26" s="84">
        <f t="shared" si="0"/>
        <v>44421</v>
      </c>
      <c r="T26" s="84">
        <f t="shared" si="0"/>
        <v>44477</v>
      </c>
      <c r="U26" s="84">
        <f t="shared" si="0"/>
        <v>44547</v>
      </c>
      <c r="V26" s="84">
        <f t="shared" si="0"/>
        <v>44344</v>
      </c>
    </row>
    <row r="27" spans="1:25" s="78" customFormat="1">
      <c r="A27" s="64"/>
      <c r="B27" s="75"/>
      <c r="C27" s="76" t="s">
        <v>735</v>
      </c>
      <c r="D27" s="76"/>
      <c r="E27" s="76"/>
      <c r="F27" s="76"/>
      <c r="G27" s="81">
        <v>28</v>
      </c>
      <c r="H27" s="82" t="e">
        <f>NETWORKDAYS(INDEX(#REF!,MATCH(C27,$C$50:$C$187,0)),INDEX(#REF!,MATCH(J27,$C$50:$C$187,0)))-1</f>
        <v>#REF!</v>
      </c>
      <c r="I27" s="81" t="s">
        <v>143</v>
      </c>
      <c r="J27" s="83" t="str">
        <f>C28</f>
        <v>Washes x factory</v>
      </c>
      <c r="K27" s="81" t="s">
        <v>144</v>
      </c>
      <c r="L27" s="84">
        <v>44019</v>
      </c>
      <c r="M27" s="84">
        <v>44075</v>
      </c>
      <c r="N27" s="84">
        <v>44117</v>
      </c>
      <c r="O27" s="84">
        <v>44201</v>
      </c>
      <c r="P27" s="84">
        <v>44257</v>
      </c>
      <c r="Q27" s="84">
        <v>44320</v>
      </c>
      <c r="R27" s="84">
        <v>44376</v>
      </c>
      <c r="S27" s="84">
        <f t="shared" si="0"/>
        <v>44439</v>
      </c>
      <c r="T27" s="84">
        <f t="shared" si="0"/>
        <v>44495</v>
      </c>
      <c r="U27" s="84">
        <f t="shared" si="0"/>
        <v>44565</v>
      </c>
      <c r="V27" s="84">
        <f t="shared" si="0"/>
        <v>44362</v>
      </c>
    </row>
    <row r="28" spans="1:25" s="78" customFormat="1">
      <c r="A28" s="64"/>
      <c r="B28" s="75"/>
      <c r="C28" s="76" t="s">
        <v>729</v>
      </c>
      <c r="D28" s="76"/>
      <c r="E28" s="76"/>
      <c r="F28" s="76"/>
      <c r="G28" s="81">
        <v>7</v>
      </c>
      <c r="H28" s="82" t="e">
        <f>NETWORKDAYS(INDEX(#REF!,MATCH(C28,$C$50:$C$187,0)),INDEX(#REF!,MATCH(J28,$C$50:$C$187,0)))-1</f>
        <v>#REF!</v>
      </c>
      <c r="I28" s="81" t="s">
        <v>143</v>
      </c>
      <c r="J28" s="83" t="str">
        <f>C134</f>
        <v xml:space="preserve">M1 Finalization </v>
      </c>
      <c r="K28" s="81" t="s">
        <v>144</v>
      </c>
      <c r="L28" s="84">
        <v>44047</v>
      </c>
      <c r="M28" s="84">
        <v>44103</v>
      </c>
      <c r="N28" s="84">
        <v>44145</v>
      </c>
      <c r="O28" s="84">
        <v>44229</v>
      </c>
      <c r="P28" s="84">
        <v>44285</v>
      </c>
      <c r="Q28" s="84">
        <v>44348</v>
      </c>
      <c r="R28" s="84">
        <v>44404</v>
      </c>
      <c r="S28" s="84">
        <f t="shared" si="0"/>
        <v>44467</v>
      </c>
      <c r="T28" s="84">
        <f t="shared" si="0"/>
        <v>44523</v>
      </c>
      <c r="U28" s="84">
        <f t="shared" si="0"/>
        <v>44593</v>
      </c>
      <c r="V28" s="84">
        <f t="shared" si="0"/>
        <v>44390</v>
      </c>
    </row>
    <row r="29" spans="1:25" s="78" customFormat="1">
      <c r="A29" s="64"/>
      <c r="B29" s="75"/>
      <c r="C29" s="336" t="s">
        <v>730</v>
      </c>
      <c r="D29" s="76"/>
      <c r="E29" s="76"/>
      <c r="F29" s="76"/>
      <c r="G29" s="81"/>
      <c r="H29" s="82"/>
      <c r="I29" s="81"/>
      <c r="J29" s="83"/>
      <c r="K29" s="81"/>
      <c r="L29" s="84" t="s">
        <v>779</v>
      </c>
      <c r="M29" s="84" t="s">
        <v>779</v>
      </c>
      <c r="N29" s="84" t="s">
        <v>779</v>
      </c>
      <c r="O29" s="84" t="s">
        <v>779</v>
      </c>
      <c r="P29" s="84" t="s">
        <v>779</v>
      </c>
      <c r="Q29" s="84" t="s">
        <v>779</v>
      </c>
      <c r="R29" s="84" t="s">
        <v>779</v>
      </c>
      <c r="S29" s="84" t="str">
        <f t="shared" si="0"/>
        <v/>
      </c>
      <c r="T29" s="84" t="str">
        <f t="shared" si="0"/>
        <v/>
      </c>
      <c r="U29" s="84" t="str">
        <f t="shared" si="0"/>
        <v/>
      </c>
      <c r="V29" s="84" t="str">
        <f t="shared" si="0"/>
        <v/>
      </c>
    </row>
    <row r="30" spans="1:25" s="78" customFormat="1">
      <c r="A30" s="64"/>
      <c r="B30" s="75"/>
      <c r="C30" s="76" t="s">
        <v>728</v>
      </c>
      <c r="D30" s="76"/>
      <c r="E30" s="76"/>
      <c r="F30" s="76"/>
      <c r="G30" s="81">
        <v>0</v>
      </c>
      <c r="H30" s="82" t="e">
        <f>NETWORKDAYS(INDEX(#REF!,MATCH(C30,$C$50:$C$187,0)),INDEX(#REF!,MATCH(J30,$C$50:$C$187,0)))-1</f>
        <v>#REF!</v>
      </c>
      <c r="I30" s="81" t="s">
        <v>143</v>
      </c>
      <c r="J30" s="83" t="str">
        <f>C92</f>
        <v>Sketch review with Buying</v>
      </c>
      <c r="K30" s="81" t="s">
        <v>144</v>
      </c>
      <c r="L30" s="84">
        <v>43992</v>
      </c>
      <c r="M30" s="84">
        <v>44048</v>
      </c>
      <c r="N30" s="84">
        <v>44090</v>
      </c>
      <c r="O30" s="84">
        <v>44146</v>
      </c>
      <c r="P30" s="84">
        <v>44216</v>
      </c>
      <c r="Q30" s="84">
        <v>44286</v>
      </c>
      <c r="R30" s="84">
        <v>44349</v>
      </c>
      <c r="S30" s="84">
        <f t="shared" si="0"/>
        <v>44412</v>
      </c>
      <c r="T30" s="84">
        <f t="shared" si="0"/>
        <v>44468</v>
      </c>
      <c r="U30" s="84">
        <f t="shared" si="0"/>
        <v>44538</v>
      </c>
      <c r="V30" s="84">
        <f t="shared" si="0"/>
        <v>44349</v>
      </c>
    </row>
    <row r="31" spans="1:25" s="78" customFormat="1">
      <c r="A31" s="64"/>
      <c r="B31" s="75"/>
      <c r="C31" s="76" t="s">
        <v>731</v>
      </c>
      <c r="D31" s="76"/>
      <c r="E31" s="76"/>
      <c r="F31" s="76"/>
      <c r="G31" s="81">
        <v>24</v>
      </c>
      <c r="H31" s="82" t="e">
        <f>NETWORKDAYS(INDEX(#REF!,MATCH(C31,$C$50:$C$187,0)),INDEX(#REF!,MATCH(J31,$C$50:$C$187,0)))-1</f>
        <v>#REF!</v>
      </c>
      <c r="I31" s="81" t="s">
        <v>143</v>
      </c>
      <c r="J31" s="83" t="str">
        <f>C32</f>
        <v>Artwork packages x - Priority 1</v>
      </c>
      <c r="K31" s="81" t="s">
        <v>144</v>
      </c>
      <c r="L31" s="84">
        <v>43998</v>
      </c>
      <c r="M31" s="84">
        <v>44054</v>
      </c>
      <c r="N31" s="84">
        <v>44096</v>
      </c>
      <c r="O31" s="84">
        <v>44180</v>
      </c>
      <c r="P31" s="84">
        <v>44236</v>
      </c>
      <c r="Q31" s="84">
        <v>44299</v>
      </c>
      <c r="R31" s="84">
        <v>44355</v>
      </c>
      <c r="S31" s="84">
        <f t="shared" si="0"/>
        <v>44418</v>
      </c>
      <c r="T31" s="84">
        <f t="shared" si="0"/>
        <v>44474</v>
      </c>
      <c r="U31" s="84">
        <f t="shared" si="0"/>
        <v>44544</v>
      </c>
      <c r="V31" s="84">
        <f t="shared" si="0"/>
        <v>44341</v>
      </c>
      <c r="Y31" s="370"/>
    </row>
    <row r="32" spans="1:25" s="78" customFormat="1">
      <c r="A32" s="64"/>
      <c r="B32" s="75"/>
      <c r="C32" s="76" t="s">
        <v>732</v>
      </c>
      <c r="D32" s="76"/>
      <c r="E32" s="76"/>
      <c r="F32" s="76"/>
      <c r="G32" s="81">
        <v>25</v>
      </c>
      <c r="H32" s="82" t="e">
        <f>NETWORKDAYS(INDEX(#REF!,MATCH(C32,$C$50:$C$187,0)),INDEX(#REF!,MATCH(J32,$C$50:$C$187,0)))-1</f>
        <v>#REF!</v>
      </c>
      <c r="I32" s="81" t="s">
        <v>143</v>
      </c>
      <c r="J32" s="83" t="str">
        <f>C34</f>
        <v>Strikeoffs/Handlooms X factory</v>
      </c>
      <c r="K32" s="81" t="s">
        <v>144</v>
      </c>
      <c r="L32" s="84">
        <v>44022</v>
      </c>
      <c r="M32" s="84">
        <v>44078</v>
      </c>
      <c r="N32" s="84">
        <v>44120</v>
      </c>
      <c r="O32" s="84">
        <v>44204</v>
      </c>
      <c r="P32" s="84">
        <v>44260</v>
      </c>
      <c r="Q32" s="84">
        <v>44323</v>
      </c>
      <c r="R32" s="84">
        <v>44379</v>
      </c>
      <c r="S32" s="84">
        <f t="shared" si="0"/>
        <v>44442</v>
      </c>
      <c r="T32" s="84">
        <f t="shared" si="0"/>
        <v>44498</v>
      </c>
      <c r="U32" s="84">
        <f t="shared" si="0"/>
        <v>44568</v>
      </c>
      <c r="V32" s="84">
        <f t="shared" si="0"/>
        <v>44365</v>
      </c>
    </row>
    <row r="33" spans="1:22" s="78" customFormat="1">
      <c r="A33" s="64"/>
      <c r="B33" s="75"/>
      <c r="C33" s="76" t="s">
        <v>733</v>
      </c>
      <c r="D33" s="76"/>
      <c r="E33" s="76"/>
      <c r="F33" s="76"/>
      <c r="G33" s="81">
        <v>18</v>
      </c>
      <c r="H33" s="82" t="e">
        <f>NETWORKDAYS(INDEX(#REF!,MATCH(C33,$C$50:$C$187,0)),INDEX(#REF!,MATCH(J33,$C$50:$C$187,0)))-1</f>
        <v>#REF!</v>
      </c>
      <c r="I33" s="81" t="s">
        <v>143</v>
      </c>
      <c r="J33" s="83" t="str">
        <f>C34</f>
        <v>Strikeoffs/Handlooms X factory</v>
      </c>
      <c r="K33" s="81" t="s">
        <v>144</v>
      </c>
      <c r="L33" s="84">
        <v>44029</v>
      </c>
      <c r="M33" s="84">
        <v>44085</v>
      </c>
      <c r="N33" s="84">
        <v>44127</v>
      </c>
      <c r="O33" s="84">
        <v>44211</v>
      </c>
      <c r="P33" s="84">
        <v>44267</v>
      </c>
      <c r="Q33" s="84">
        <v>44330</v>
      </c>
      <c r="R33" s="84">
        <v>44386</v>
      </c>
      <c r="S33" s="84">
        <f t="shared" si="0"/>
        <v>44449</v>
      </c>
      <c r="T33" s="84">
        <f t="shared" si="0"/>
        <v>44505</v>
      </c>
      <c r="U33" s="84">
        <f t="shared" si="0"/>
        <v>44575</v>
      </c>
      <c r="V33" s="84">
        <f t="shared" si="0"/>
        <v>44372</v>
      </c>
    </row>
    <row r="34" spans="1:22" s="78" customFormat="1">
      <c r="A34" s="64"/>
      <c r="B34" s="75"/>
      <c r="C34" s="76" t="s">
        <v>734</v>
      </c>
      <c r="D34" s="76"/>
      <c r="E34" s="76"/>
      <c r="F34" s="76"/>
      <c r="G34" s="81">
        <v>7</v>
      </c>
      <c r="H34" s="82" t="e">
        <f>NETWORKDAYS(INDEX(#REF!,MATCH(C34,$C$50:$C$187,0)),INDEX(#REF!,MATCH(J34,$C$50:$C$187,0)))-1</f>
        <v>#REF!</v>
      </c>
      <c r="I34" s="81" t="s">
        <v>143</v>
      </c>
      <c r="J34" s="83" t="str">
        <f>C134</f>
        <v xml:space="preserve">M1 Finalization </v>
      </c>
      <c r="K34" s="81" t="s">
        <v>144</v>
      </c>
      <c r="L34" s="84">
        <v>44047</v>
      </c>
      <c r="M34" s="84">
        <v>44103</v>
      </c>
      <c r="N34" s="84">
        <v>44145</v>
      </c>
      <c r="O34" s="84">
        <v>44229</v>
      </c>
      <c r="P34" s="84">
        <v>44285</v>
      </c>
      <c r="Q34" s="84">
        <v>44348</v>
      </c>
      <c r="R34" s="84">
        <v>44404</v>
      </c>
      <c r="S34" s="84">
        <f t="shared" si="0"/>
        <v>44467</v>
      </c>
      <c r="T34" s="84">
        <f t="shared" si="0"/>
        <v>44523</v>
      </c>
      <c r="U34" s="84">
        <f t="shared" si="0"/>
        <v>44593</v>
      </c>
      <c r="V34" s="84">
        <f t="shared" si="0"/>
        <v>44390</v>
      </c>
    </row>
    <row r="35" spans="1:22" s="78" customFormat="1">
      <c r="A35" s="64"/>
      <c r="B35" s="75"/>
      <c r="C35" s="76"/>
      <c r="D35" s="76"/>
      <c r="E35" s="76"/>
      <c r="F35" s="76"/>
      <c r="G35" s="81"/>
      <c r="H35" s="82"/>
      <c r="I35" s="81"/>
      <c r="J35" s="83"/>
      <c r="K35" s="81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</row>
    <row r="36" spans="1:22" s="78" customFormat="1">
      <c r="A36" s="64"/>
      <c r="B36" s="75"/>
      <c r="C36" s="432" t="s">
        <v>936</v>
      </c>
      <c r="D36" s="76"/>
      <c r="E36" s="76"/>
      <c r="F36" s="76"/>
      <c r="G36" s="81"/>
      <c r="H36" s="82"/>
      <c r="I36" s="81"/>
      <c r="J36" s="83"/>
      <c r="K36" s="81"/>
      <c r="L36" s="84"/>
      <c r="M36" s="84"/>
      <c r="N36" s="84"/>
      <c r="O36" s="84"/>
      <c r="P36" s="84"/>
      <c r="Q36" s="84"/>
      <c r="R36" s="84"/>
      <c r="S36" s="84" t="str">
        <f t="shared" ref="S36:V48" si="1">IFERROR(IF($I36="Before",INDEX(S:S,MATCH($J36,$C:$C,0))-$G36,INDEX(S:S,MATCH($J36,$C:$C,0))+$G36),"")</f>
        <v/>
      </c>
      <c r="T36" s="84" t="str">
        <f t="shared" si="1"/>
        <v/>
      </c>
      <c r="U36" s="84" t="str">
        <f t="shared" si="1"/>
        <v/>
      </c>
      <c r="V36" s="84" t="str">
        <f t="shared" si="1"/>
        <v/>
      </c>
    </row>
    <row r="37" spans="1:22" s="78" customFormat="1">
      <c r="A37" s="64"/>
      <c r="B37" s="75"/>
      <c r="C37" s="76" t="s">
        <v>937</v>
      </c>
      <c r="D37" s="76"/>
      <c r="E37" s="76"/>
      <c r="F37" s="76"/>
      <c r="G37" s="81">
        <v>68</v>
      </c>
      <c r="H37" s="82"/>
      <c r="I37" s="81" t="s">
        <v>143</v>
      </c>
      <c r="J37" s="83" t="str">
        <f>C87</f>
        <v>Initial sketch review with Lady</v>
      </c>
      <c r="K37" s="81"/>
      <c r="L37" s="84"/>
      <c r="M37" s="84"/>
      <c r="N37" s="84"/>
      <c r="O37" s="84"/>
      <c r="P37" s="84">
        <f t="shared" ref="P37:R41" si="2">IFERROR(IF($I37="Before",INDEX(P:P,MATCH($J37,$C:$C,0))-$G37,INDEX(P:P,MATCH($J37,$C:$C,0))+$G37),"")</f>
        <v>44134</v>
      </c>
      <c r="Q37" s="85">
        <f t="shared" si="2"/>
        <v>44204</v>
      </c>
      <c r="R37" s="84">
        <f t="shared" si="2"/>
        <v>44267</v>
      </c>
      <c r="S37" s="84">
        <f t="shared" si="1"/>
        <v>44323</v>
      </c>
      <c r="T37" s="84">
        <f t="shared" si="1"/>
        <v>44379</v>
      </c>
      <c r="U37" s="84">
        <f t="shared" si="1"/>
        <v>44449</v>
      </c>
      <c r="V37" s="84">
        <f t="shared" si="1"/>
        <v>44260</v>
      </c>
    </row>
    <row r="38" spans="1:22" s="78" customFormat="1">
      <c r="A38" s="64"/>
      <c r="B38" s="75"/>
      <c r="C38" s="76" t="s">
        <v>938</v>
      </c>
      <c r="D38" s="76"/>
      <c r="E38" s="76"/>
      <c r="F38" s="76"/>
      <c r="G38" s="81">
        <v>3</v>
      </c>
      <c r="H38" s="82"/>
      <c r="I38" s="81" t="s">
        <v>151</v>
      </c>
      <c r="J38" s="83" t="str">
        <f>C37</f>
        <v>Trend due</v>
      </c>
      <c r="K38" s="81"/>
      <c r="L38" s="84"/>
      <c r="M38" s="84"/>
      <c r="N38" s="84"/>
      <c r="O38" s="84"/>
      <c r="P38" s="84">
        <f t="shared" si="2"/>
        <v>44137</v>
      </c>
      <c r="Q38" s="84">
        <f t="shared" si="2"/>
        <v>44207</v>
      </c>
      <c r="R38" s="84">
        <f t="shared" si="2"/>
        <v>44270</v>
      </c>
      <c r="S38" s="84">
        <f t="shared" si="1"/>
        <v>44326</v>
      </c>
      <c r="T38" s="84">
        <f t="shared" si="1"/>
        <v>44382</v>
      </c>
      <c r="U38" s="84">
        <f t="shared" si="1"/>
        <v>44452</v>
      </c>
      <c r="V38" s="84">
        <f t="shared" si="1"/>
        <v>44263</v>
      </c>
    </row>
    <row r="39" spans="1:22" s="78" customFormat="1">
      <c r="A39" s="64"/>
      <c r="B39" s="75"/>
      <c r="C39" s="76" t="s">
        <v>932</v>
      </c>
      <c r="D39" s="76"/>
      <c r="E39" s="76"/>
      <c r="F39" s="76"/>
      <c r="G39" s="81">
        <v>25</v>
      </c>
      <c r="H39" s="82"/>
      <c r="I39" s="81" t="s">
        <v>151</v>
      </c>
      <c r="J39" s="83" t="str">
        <f>C38</f>
        <v>Trend zooms (week of)</v>
      </c>
      <c r="K39" s="81"/>
      <c r="L39" s="84"/>
      <c r="M39" s="84"/>
      <c r="N39" s="84"/>
      <c r="O39" s="84"/>
      <c r="P39" s="84">
        <f t="shared" si="2"/>
        <v>44162</v>
      </c>
      <c r="Q39" s="84">
        <f t="shared" si="2"/>
        <v>44232</v>
      </c>
      <c r="R39" s="84">
        <f t="shared" si="2"/>
        <v>44295</v>
      </c>
      <c r="S39" s="84">
        <f t="shared" si="1"/>
        <v>44351</v>
      </c>
      <c r="T39" s="84">
        <f t="shared" si="1"/>
        <v>44407</v>
      </c>
      <c r="U39" s="84">
        <f t="shared" si="1"/>
        <v>44477</v>
      </c>
      <c r="V39" s="84">
        <f t="shared" si="1"/>
        <v>44288</v>
      </c>
    </row>
    <row r="40" spans="1:22" s="78" customFormat="1">
      <c r="A40" s="64"/>
      <c r="B40" s="75"/>
      <c r="C40" s="76" t="s">
        <v>939</v>
      </c>
      <c r="D40" s="76"/>
      <c r="E40" s="76"/>
      <c r="F40" s="76"/>
      <c r="G40" s="81">
        <v>5</v>
      </c>
      <c r="H40" s="82"/>
      <c r="I40" s="81" t="s">
        <v>151</v>
      </c>
      <c r="J40" s="83" t="str">
        <f>C39</f>
        <v>Pre Development pic packs back from vendor</v>
      </c>
      <c r="K40" s="81"/>
      <c r="L40" s="84"/>
      <c r="M40" s="84"/>
      <c r="N40" s="84"/>
      <c r="O40" s="84"/>
      <c r="P40" s="84">
        <f t="shared" si="2"/>
        <v>44167</v>
      </c>
      <c r="Q40" s="84">
        <f t="shared" si="2"/>
        <v>44237</v>
      </c>
      <c r="R40" s="84">
        <f t="shared" si="2"/>
        <v>44300</v>
      </c>
      <c r="S40" s="84">
        <f t="shared" si="1"/>
        <v>44356</v>
      </c>
      <c r="T40" s="84">
        <f t="shared" si="1"/>
        <v>44412</v>
      </c>
      <c r="U40" s="84">
        <f t="shared" si="1"/>
        <v>44482</v>
      </c>
      <c r="V40" s="84">
        <f t="shared" si="1"/>
        <v>44293</v>
      </c>
    </row>
    <row r="41" spans="1:22" s="78" customFormat="1">
      <c r="A41" s="64"/>
      <c r="B41" s="75"/>
      <c r="C41" s="76" t="s">
        <v>940</v>
      </c>
      <c r="D41" s="76"/>
      <c r="E41" s="76"/>
      <c r="F41" s="76"/>
      <c r="G41" s="81">
        <v>28</v>
      </c>
      <c r="H41" s="82"/>
      <c r="I41" s="81" t="s">
        <v>151</v>
      </c>
      <c r="J41" s="83" t="str">
        <f>C40</f>
        <v>Feedback Zooms with action steps (earliest date for meetings)</v>
      </c>
      <c r="K41" s="81"/>
      <c r="L41" s="84"/>
      <c r="M41" s="84"/>
      <c r="N41" s="84"/>
      <c r="O41" s="84"/>
      <c r="P41" s="84">
        <f t="shared" si="2"/>
        <v>44195</v>
      </c>
      <c r="Q41" s="84">
        <f t="shared" si="2"/>
        <v>44265</v>
      </c>
      <c r="R41" s="84">
        <f t="shared" si="2"/>
        <v>44328</v>
      </c>
      <c r="S41" s="84">
        <f t="shared" si="1"/>
        <v>44384</v>
      </c>
      <c r="T41" s="84">
        <f t="shared" si="1"/>
        <v>44440</v>
      </c>
      <c r="U41" s="84">
        <f t="shared" si="1"/>
        <v>44510</v>
      </c>
      <c r="V41" s="84">
        <f t="shared" si="1"/>
        <v>44321</v>
      </c>
    </row>
    <row r="42" spans="1:22" s="78" customFormat="1">
      <c r="A42" s="64"/>
      <c r="B42" s="75"/>
      <c r="C42" s="432" t="s">
        <v>941</v>
      </c>
      <c r="D42" s="76"/>
      <c r="E42" s="76"/>
      <c r="F42" s="76"/>
      <c r="G42" s="81"/>
      <c r="H42" s="82"/>
      <c r="I42" s="81"/>
      <c r="J42" s="83"/>
      <c r="K42" s="81"/>
      <c r="L42" s="84"/>
      <c r="M42" s="84"/>
      <c r="N42" s="84"/>
      <c r="O42" s="84"/>
      <c r="P42" s="84"/>
      <c r="Q42" s="84"/>
      <c r="R42" s="84"/>
      <c r="S42" s="84" t="str">
        <f t="shared" si="1"/>
        <v/>
      </c>
      <c r="T42" s="84" t="str">
        <f t="shared" si="1"/>
        <v/>
      </c>
      <c r="U42" s="84" t="str">
        <f t="shared" si="1"/>
        <v/>
      </c>
      <c r="V42" s="84" t="str">
        <f t="shared" si="1"/>
        <v/>
      </c>
    </row>
    <row r="43" spans="1:22" s="78" customFormat="1">
      <c r="A43" s="64"/>
      <c r="B43" s="75"/>
      <c r="C43" s="76" t="s">
        <v>728</v>
      </c>
      <c r="D43" s="76"/>
      <c r="E43" s="76"/>
      <c r="F43" s="76"/>
      <c r="G43" s="81"/>
      <c r="H43" s="82"/>
      <c r="I43" s="81"/>
      <c r="J43" s="83" t="str">
        <f>C92</f>
        <v>Sketch review with Buying</v>
      </c>
      <c r="K43" s="81"/>
      <c r="L43" s="84"/>
      <c r="M43" s="84"/>
      <c r="N43" s="84"/>
      <c r="O43" s="84">
        <f>IFERROR(IF($I43="Before",INDEX(O:O,MATCH($J43,$C:$C,0))-$G43,INDEX(O:O,MATCH($J43,$C:$C,0))+$G43),"")</f>
        <v>44146</v>
      </c>
      <c r="P43" s="84">
        <f>IFERROR(IF($I43="Before",INDEX(P:P,MATCH($J43,$C:$C,0))-$G43,INDEX(P:P,MATCH($J43,$C:$C,0))+$G43),"")</f>
        <v>44216</v>
      </c>
      <c r="Q43" s="84">
        <f>IFERROR(IF($I43="Before",INDEX(Q:Q,MATCH($J43,$C:$C,0))-$G43,INDEX(Q:Q,MATCH($J43,$C:$C,0))+$G43),"")</f>
        <v>44286</v>
      </c>
      <c r="R43" s="84">
        <f>IFERROR(IF($I43="Before",INDEX(R:R,MATCH($J43,$C:$C,0))-$G43,INDEX(R:R,MATCH($J43,$C:$C,0))+$G43),"")</f>
        <v>44349</v>
      </c>
      <c r="S43" s="84">
        <f t="shared" si="1"/>
        <v>44412</v>
      </c>
      <c r="T43" s="84">
        <f t="shared" si="1"/>
        <v>44468</v>
      </c>
      <c r="U43" s="84">
        <f t="shared" si="1"/>
        <v>44538</v>
      </c>
      <c r="V43" s="84">
        <f t="shared" si="1"/>
        <v>44349</v>
      </c>
    </row>
    <row r="44" spans="1:22" s="78" customFormat="1">
      <c r="A44" s="64"/>
      <c r="B44" s="75"/>
      <c r="C44" s="76" t="s">
        <v>942</v>
      </c>
      <c r="D44" s="76"/>
      <c r="E44" s="76"/>
      <c r="F44" s="76"/>
      <c r="G44" s="81">
        <v>9</v>
      </c>
      <c r="H44" s="82"/>
      <c r="I44" s="81" t="s">
        <v>151</v>
      </c>
      <c r="J44" s="83" t="str">
        <f>C43</f>
        <v>Buyer sketch review</v>
      </c>
      <c r="K44" s="81"/>
      <c r="L44" s="84"/>
      <c r="M44" s="84"/>
      <c r="N44" s="84"/>
      <c r="O44" s="84">
        <v>44148</v>
      </c>
      <c r="P44" s="84">
        <f t="shared" ref="P44:R48" si="3">IFERROR(IF($I44="Before",INDEX(P:P,MATCH($J44,$C:$C,0))-$G44,INDEX(P:P,MATCH($J44,$C:$C,0))+$G44),"")</f>
        <v>44225</v>
      </c>
      <c r="Q44" s="84">
        <f t="shared" si="3"/>
        <v>44295</v>
      </c>
      <c r="R44" s="84">
        <f t="shared" si="3"/>
        <v>44358</v>
      </c>
      <c r="S44" s="84">
        <f t="shared" si="1"/>
        <v>44421</v>
      </c>
      <c r="T44" s="84">
        <f t="shared" si="1"/>
        <v>44477</v>
      </c>
      <c r="U44" s="84">
        <f t="shared" si="1"/>
        <v>44547</v>
      </c>
      <c r="V44" s="84">
        <f t="shared" si="1"/>
        <v>44358</v>
      </c>
    </row>
    <row r="45" spans="1:22" s="78" customFormat="1">
      <c r="A45" s="64"/>
      <c r="B45" s="75"/>
      <c r="C45" s="76" t="s">
        <v>933</v>
      </c>
      <c r="D45" s="76"/>
      <c r="E45" s="76"/>
      <c r="F45" s="76"/>
      <c r="G45" s="81">
        <v>3</v>
      </c>
      <c r="H45" s="82"/>
      <c r="I45" s="81" t="s">
        <v>151</v>
      </c>
      <c r="J45" s="83" t="str">
        <f>C44</f>
        <v>Additional needs due in tear format</v>
      </c>
      <c r="K45" s="81"/>
      <c r="L45" s="84"/>
      <c r="M45" s="84"/>
      <c r="N45" s="84"/>
      <c r="O45" s="84">
        <f>IFERROR(IF($I45="Before",INDEX(O:O,MATCH($J45,$C:$C,0))-$G45,INDEX(O:O,MATCH($J45,$C:$C,0))+$G45),"")</f>
        <v>44151</v>
      </c>
      <c r="P45" s="84">
        <f t="shared" si="3"/>
        <v>44228</v>
      </c>
      <c r="Q45" s="84">
        <f t="shared" si="3"/>
        <v>44298</v>
      </c>
      <c r="R45" s="84">
        <f t="shared" si="3"/>
        <v>44361</v>
      </c>
      <c r="S45" s="84">
        <f t="shared" si="1"/>
        <v>44424</v>
      </c>
      <c r="T45" s="84">
        <f t="shared" si="1"/>
        <v>44480</v>
      </c>
      <c r="U45" s="84">
        <f t="shared" si="1"/>
        <v>44550</v>
      </c>
      <c r="V45" s="84">
        <f t="shared" si="1"/>
        <v>44361</v>
      </c>
    </row>
    <row r="46" spans="1:22" s="78" customFormat="1">
      <c r="A46" s="64"/>
      <c r="B46" s="75"/>
      <c r="C46" s="76" t="s">
        <v>934</v>
      </c>
      <c r="D46" s="76"/>
      <c r="E46" s="76"/>
      <c r="F46" s="76"/>
      <c r="G46" s="81">
        <v>24</v>
      </c>
      <c r="H46" s="82"/>
      <c r="I46" s="81" t="s">
        <v>151</v>
      </c>
      <c r="J46" s="83" t="str">
        <f>C44</f>
        <v>Additional needs due in tear format</v>
      </c>
      <c r="K46" s="81"/>
      <c r="L46" s="84"/>
      <c r="M46" s="84"/>
      <c r="N46" s="84"/>
      <c r="O46" s="84">
        <f>IFERROR(IF($I46="Before",INDEX(O:O,MATCH($J46,$C:$C,0))-$G46,INDEX(O:O,MATCH($J46,$C:$C,0))+$G46),"")</f>
        <v>44172</v>
      </c>
      <c r="P46" s="84">
        <f t="shared" si="3"/>
        <v>44249</v>
      </c>
      <c r="Q46" s="84">
        <f t="shared" si="3"/>
        <v>44319</v>
      </c>
      <c r="R46" s="84">
        <f t="shared" si="3"/>
        <v>44382</v>
      </c>
      <c r="S46" s="84">
        <f t="shared" si="1"/>
        <v>44445</v>
      </c>
      <c r="T46" s="84">
        <f t="shared" si="1"/>
        <v>44501</v>
      </c>
      <c r="U46" s="84">
        <f t="shared" si="1"/>
        <v>44571</v>
      </c>
      <c r="V46" s="84">
        <f t="shared" si="1"/>
        <v>44382</v>
      </c>
    </row>
    <row r="47" spans="1:22" s="78" customFormat="1">
      <c r="A47" s="64"/>
      <c r="B47" s="75"/>
      <c r="C47" s="76" t="s">
        <v>935</v>
      </c>
      <c r="D47" s="76"/>
      <c r="E47" s="76"/>
      <c r="F47" s="76"/>
      <c r="G47" s="81">
        <v>2</v>
      </c>
      <c r="H47" s="82"/>
      <c r="I47" s="81" t="s">
        <v>151</v>
      </c>
      <c r="J47" s="83" t="str">
        <f>C46</f>
        <v>Pic packs back from vendor</v>
      </c>
      <c r="K47" s="81"/>
      <c r="L47" s="84"/>
      <c r="M47" s="84"/>
      <c r="N47" s="84"/>
      <c r="O47" s="84">
        <f>IFERROR(IF($I47="Before",INDEX(O:O,MATCH($J47,$C:$C,0))-$G47,INDEX(O:O,MATCH($J47,$C:$C,0))+$G47),"")</f>
        <v>44174</v>
      </c>
      <c r="P47" s="84">
        <f t="shared" si="3"/>
        <v>44251</v>
      </c>
      <c r="Q47" s="84">
        <f t="shared" si="3"/>
        <v>44321</v>
      </c>
      <c r="R47" s="84">
        <f t="shared" si="3"/>
        <v>44384</v>
      </c>
      <c r="S47" s="84">
        <f t="shared" si="1"/>
        <v>44447</v>
      </c>
      <c r="T47" s="84">
        <f t="shared" si="1"/>
        <v>44503</v>
      </c>
      <c r="U47" s="84">
        <f t="shared" si="1"/>
        <v>44573</v>
      </c>
      <c r="V47" s="84">
        <f t="shared" si="1"/>
        <v>44384</v>
      </c>
    </row>
    <row r="48" spans="1:22" s="78" customFormat="1">
      <c r="A48" s="64"/>
      <c r="B48" s="75"/>
      <c r="C48" s="76" t="s">
        <v>943</v>
      </c>
      <c r="D48" s="76"/>
      <c r="E48" s="76"/>
      <c r="F48" s="76"/>
      <c r="G48" s="81">
        <v>21</v>
      </c>
      <c r="H48" s="82"/>
      <c r="I48" s="81" t="s">
        <v>151</v>
      </c>
      <c r="J48" s="83" t="str">
        <f>C47</f>
        <v>Feedback from Design on pic packs</v>
      </c>
      <c r="K48" s="81"/>
      <c r="L48" s="84"/>
      <c r="M48" s="84"/>
      <c r="N48" s="84"/>
      <c r="O48" s="84">
        <f>IFERROR(IF($I48="Before",INDEX(O:O,MATCH($J48,$C:$C,0))-$G48,INDEX(O:O,MATCH($J48,$C:$C,0))+$G48),"")</f>
        <v>44195</v>
      </c>
      <c r="P48" s="84">
        <f t="shared" si="3"/>
        <v>44272</v>
      </c>
      <c r="Q48" s="84">
        <f t="shared" si="3"/>
        <v>44342</v>
      </c>
      <c r="R48" s="84">
        <f t="shared" si="3"/>
        <v>44405</v>
      </c>
      <c r="S48" s="84">
        <f t="shared" si="1"/>
        <v>44468</v>
      </c>
      <c r="T48" s="84">
        <f t="shared" si="1"/>
        <v>44524</v>
      </c>
      <c r="U48" s="84">
        <f t="shared" si="1"/>
        <v>44594</v>
      </c>
      <c r="V48" s="84">
        <f t="shared" si="1"/>
        <v>44405</v>
      </c>
    </row>
    <row r="49" spans="1:25" s="78" customFormat="1">
      <c r="A49" s="64"/>
      <c r="B49" s="75"/>
      <c r="C49" s="76"/>
      <c r="D49" s="76"/>
      <c r="E49" s="76"/>
      <c r="F49" s="76"/>
      <c r="G49" s="81"/>
      <c r="H49" s="82"/>
      <c r="I49" s="81"/>
      <c r="J49" s="83"/>
      <c r="K49" s="81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</row>
    <row r="50" spans="1:25" s="99" customFormat="1">
      <c r="A50" s="114"/>
      <c r="B50" s="365"/>
      <c r="C50" s="247" t="s">
        <v>247</v>
      </c>
      <c r="D50" s="366" t="s">
        <v>142</v>
      </c>
      <c r="E50" s="366" t="s">
        <v>367</v>
      </c>
      <c r="F50" s="366"/>
      <c r="G50" s="366">
        <v>21</v>
      </c>
      <c r="H50" s="367" t="e">
        <f>NETWORKDAYS(INDEX(#REF!,MATCH(C50,$C$50:$C$187,0)),INDEX(#REF!,MATCH(J50,$C$50:$C$187,0)))-1</f>
        <v>#REF!</v>
      </c>
      <c r="I50" s="366" t="s">
        <v>143</v>
      </c>
      <c r="J50" s="368" t="str">
        <f>C61</f>
        <v>Fabric Showback to Design</v>
      </c>
      <c r="K50" s="366" t="s">
        <v>144</v>
      </c>
      <c r="L50" s="369">
        <v>43938</v>
      </c>
      <c r="M50" s="369">
        <v>43985</v>
      </c>
      <c r="N50" s="413">
        <v>44034</v>
      </c>
      <c r="O50" s="369">
        <v>44083</v>
      </c>
      <c r="P50" s="369">
        <v>44153</v>
      </c>
      <c r="Q50" s="369">
        <v>44203</v>
      </c>
      <c r="R50" s="369">
        <v>44279</v>
      </c>
      <c r="S50" s="369">
        <f t="shared" ref="S50:V65" si="4">IFERROR(IF($I50="Before",INDEX(S:S,MATCH($J50,$C:$C,0))-$G50,INDEX(S:S,MATCH($J50,$C:$C,0))+$G50),"")</f>
        <v>44342</v>
      </c>
      <c r="T50" s="369">
        <f t="shared" si="4"/>
        <v>44398</v>
      </c>
      <c r="U50" s="369">
        <f t="shared" si="4"/>
        <v>44468</v>
      </c>
      <c r="V50" s="369">
        <f t="shared" si="4"/>
        <v>44279</v>
      </c>
    </row>
    <row r="51" spans="1:25" hidden="1">
      <c r="B51" s="79"/>
      <c r="C51" s="247" t="s">
        <v>611</v>
      </c>
      <c r="D51" s="81" t="s">
        <v>142</v>
      </c>
      <c r="E51" s="81" t="s">
        <v>367</v>
      </c>
      <c r="F51" s="81"/>
      <c r="G51" s="81">
        <v>7</v>
      </c>
      <c r="H51" s="82"/>
      <c r="I51" s="81" t="s">
        <v>151</v>
      </c>
      <c r="J51" s="83" t="str">
        <f>C50</f>
        <v>Raw Materials - all categories</v>
      </c>
      <c r="K51" s="81"/>
      <c r="L51" s="84">
        <v>43936</v>
      </c>
      <c r="M51" s="84">
        <v>43992</v>
      </c>
      <c r="N51" s="84">
        <v>44041</v>
      </c>
      <c r="O51" s="84">
        <v>44090</v>
      </c>
      <c r="P51" s="84">
        <v>44160</v>
      </c>
      <c r="Q51" s="84">
        <v>44207</v>
      </c>
      <c r="R51" s="84">
        <v>44286</v>
      </c>
      <c r="S51" s="84">
        <f t="shared" si="4"/>
        <v>44349</v>
      </c>
      <c r="T51" s="84">
        <f t="shared" si="4"/>
        <v>44405</v>
      </c>
      <c r="U51" s="84">
        <f t="shared" si="4"/>
        <v>44475</v>
      </c>
      <c r="V51" s="84">
        <f t="shared" si="4"/>
        <v>44286</v>
      </c>
    </row>
    <row r="52" spans="1:25" hidden="1">
      <c r="B52" s="79"/>
      <c r="C52" s="247" t="s">
        <v>612</v>
      </c>
      <c r="D52" s="81" t="s">
        <v>142</v>
      </c>
      <c r="E52" s="81" t="s">
        <v>367</v>
      </c>
      <c r="F52" s="81"/>
      <c r="G52" s="81">
        <v>14</v>
      </c>
      <c r="H52" s="82"/>
      <c r="I52" s="81" t="s">
        <v>151</v>
      </c>
      <c r="J52" s="83" t="str">
        <f>C50</f>
        <v>Raw Materials - all categories</v>
      </c>
      <c r="K52" s="81"/>
      <c r="L52" s="84">
        <v>43943</v>
      </c>
      <c r="M52" s="84">
        <v>43999</v>
      </c>
      <c r="N52" s="84">
        <v>44048</v>
      </c>
      <c r="O52" s="84">
        <v>44097</v>
      </c>
      <c r="P52" s="84">
        <v>44167</v>
      </c>
      <c r="Q52" s="84">
        <v>44214</v>
      </c>
      <c r="R52" s="84">
        <v>44293</v>
      </c>
      <c r="S52" s="84">
        <f t="shared" si="4"/>
        <v>44356</v>
      </c>
      <c r="T52" s="84">
        <f t="shared" si="4"/>
        <v>44412</v>
      </c>
      <c r="U52" s="84">
        <f t="shared" si="4"/>
        <v>44482</v>
      </c>
      <c r="V52" s="84">
        <f t="shared" si="4"/>
        <v>44293</v>
      </c>
    </row>
    <row r="53" spans="1:25" hidden="1">
      <c r="B53" s="79"/>
      <c r="C53" s="247" t="s">
        <v>613</v>
      </c>
      <c r="D53" s="81" t="s">
        <v>146</v>
      </c>
      <c r="E53" s="81" t="s">
        <v>367</v>
      </c>
      <c r="F53" s="81"/>
      <c r="G53" s="81">
        <v>14</v>
      </c>
      <c r="H53" s="82"/>
      <c r="I53" s="81" t="s">
        <v>151</v>
      </c>
      <c r="J53" s="83" t="str">
        <f>C50</f>
        <v>Raw Materials - all categories</v>
      </c>
      <c r="K53" s="81"/>
      <c r="L53" s="84">
        <v>43943</v>
      </c>
      <c r="M53" s="84">
        <v>43999</v>
      </c>
      <c r="N53" s="84">
        <v>44048</v>
      </c>
      <c r="O53" s="84">
        <v>44097</v>
      </c>
      <c r="P53" s="84">
        <v>44167</v>
      </c>
      <c r="Q53" s="84">
        <v>44214</v>
      </c>
      <c r="R53" s="84">
        <v>44293</v>
      </c>
      <c r="S53" s="84">
        <f t="shared" si="4"/>
        <v>44356</v>
      </c>
      <c r="T53" s="84">
        <f t="shared" si="4"/>
        <v>44412</v>
      </c>
      <c r="U53" s="84">
        <f t="shared" si="4"/>
        <v>44482</v>
      </c>
      <c r="V53" s="84">
        <f t="shared" si="4"/>
        <v>44293</v>
      </c>
    </row>
    <row r="54" spans="1:25" hidden="1">
      <c r="B54" s="79"/>
      <c r="C54" s="247" t="s">
        <v>614</v>
      </c>
      <c r="D54" s="81" t="s">
        <v>146</v>
      </c>
      <c r="E54" s="81" t="s">
        <v>367</v>
      </c>
      <c r="F54" s="81"/>
      <c r="G54" s="81">
        <v>28</v>
      </c>
      <c r="H54" s="82"/>
      <c r="I54" s="81" t="s">
        <v>143</v>
      </c>
      <c r="J54" s="83" t="str">
        <f>C90</f>
        <v>Sketch review with Meg</v>
      </c>
      <c r="K54" s="81"/>
      <c r="L54" s="84">
        <v>43957</v>
      </c>
      <c r="M54" s="84">
        <v>44013</v>
      </c>
      <c r="N54" s="84">
        <v>44055</v>
      </c>
      <c r="O54" s="84">
        <v>44111</v>
      </c>
      <c r="P54" s="84">
        <v>44181</v>
      </c>
      <c r="Q54" s="84">
        <v>44244</v>
      </c>
      <c r="R54" s="84">
        <v>44307</v>
      </c>
      <c r="S54" s="84">
        <f t="shared" si="4"/>
        <v>44370</v>
      </c>
      <c r="T54" s="84">
        <f t="shared" si="4"/>
        <v>44426</v>
      </c>
      <c r="U54" s="84">
        <f t="shared" si="4"/>
        <v>44496</v>
      </c>
      <c r="V54" s="84">
        <f t="shared" si="4"/>
        <v>44307</v>
      </c>
    </row>
    <row r="55" spans="1:25" hidden="1">
      <c r="B55" s="79"/>
      <c r="C55" s="247" t="s">
        <v>615</v>
      </c>
      <c r="D55" s="81" t="s">
        <v>146</v>
      </c>
      <c r="E55" s="81" t="s">
        <v>616</v>
      </c>
      <c r="F55" s="81"/>
      <c r="G55" s="81">
        <v>7</v>
      </c>
      <c r="H55" s="82"/>
      <c r="I55" s="81" t="s">
        <v>143</v>
      </c>
      <c r="J55" s="83" t="str">
        <f>C87</f>
        <v>Initial sketch review with Lady</v>
      </c>
      <c r="K55" s="81"/>
      <c r="L55" s="84">
        <v>43971</v>
      </c>
      <c r="M55" s="84">
        <v>44027</v>
      </c>
      <c r="N55" s="84">
        <v>44069</v>
      </c>
      <c r="O55" s="84">
        <v>44125</v>
      </c>
      <c r="P55" s="84">
        <v>44195</v>
      </c>
      <c r="Q55" s="84">
        <v>44258</v>
      </c>
      <c r="R55" s="84">
        <v>44321</v>
      </c>
      <c r="S55" s="84">
        <f t="shared" si="4"/>
        <v>44384</v>
      </c>
      <c r="T55" s="84">
        <f t="shared" si="4"/>
        <v>44440</v>
      </c>
      <c r="U55" s="84">
        <f t="shared" si="4"/>
        <v>44510</v>
      </c>
      <c r="V55" s="84">
        <f t="shared" si="4"/>
        <v>44321</v>
      </c>
    </row>
    <row r="56" spans="1:25">
      <c r="B56" s="79"/>
      <c r="C56" s="248" t="s">
        <v>370</v>
      </c>
      <c r="D56" s="81" t="s">
        <v>146</v>
      </c>
      <c r="E56" s="81" t="s">
        <v>367</v>
      </c>
      <c r="F56" s="81"/>
      <c r="G56" s="81">
        <v>7</v>
      </c>
      <c r="H56" s="82"/>
      <c r="I56" s="81" t="s">
        <v>143</v>
      </c>
      <c r="J56" s="83" t="str">
        <f>C58</f>
        <v>Sketch review Yarn cone launch  by color</v>
      </c>
      <c r="K56" s="81" t="s">
        <v>524</v>
      </c>
      <c r="L56" s="84">
        <v>43937</v>
      </c>
      <c r="M56" s="84">
        <v>43993</v>
      </c>
      <c r="N56" s="84">
        <v>44035</v>
      </c>
      <c r="O56" s="84">
        <v>44091</v>
      </c>
      <c r="P56" s="84">
        <v>44161</v>
      </c>
      <c r="Q56" s="84">
        <v>44224</v>
      </c>
      <c r="R56" s="84">
        <v>44287</v>
      </c>
      <c r="S56" s="84">
        <f t="shared" si="4"/>
        <v>44350</v>
      </c>
      <c r="T56" s="84">
        <f t="shared" si="4"/>
        <v>44406</v>
      </c>
      <c r="U56" s="84">
        <f t="shared" si="4"/>
        <v>44476</v>
      </c>
      <c r="V56" s="84">
        <f t="shared" si="4"/>
        <v>44287</v>
      </c>
    </row>
    <row r="57" spans="1:25">
      <c r="B57" s="79"/>
      <c r="C57" s="248" t="s">
        <v>495</v>
      </c>
      <c r="D57" s="81" t="s">
        <v>142</v>
      </c>
      <c r="E57" s="81" t="s">
        <v>367</v>
      </c>
      <c r="F57" s="81"/>
      <c r="G57" s="81">
        <v>7</v>
      </c>
      <c r="H57" s="82" t="e">
        <f>NETWORKDAYS(INDEX(#REF!,MATCH(C57,$C$50:$C$187,0)),INDEX(#REF!,MATCH(J57,$C$50:$C$187,0)))-1</f>
        <v>#REF!</v>
      </c>
      <c r="I57" s="81" t="s">
        <v>143</v>
      </c>
      <c r="J57" s="83" t="str">
        <f>C60</f>
        <v>Seasonal Kickoff for Concept and Design</v>
      </c>
      <c r="K57" s="81" t="s">
        <v>145</v>
      </c>
      <c r="L57" s="84">
        <v>43943</v>
      </c>
      <c r="M57" s="84">
        <v>44370</v>
      </c>
      <c r="N57" s="84">
        <v>44041</v>
      </c>
      <c r="O57" s="84">
        <v>44097</v>
      </c>
      <c r="P57" s="84">
        <v>44158</v>
      </c>
      <c r="Q57" s="84">
        <v>44230</v>
      </c>
      <c r="R57" s="84">
        <v>44293</v>
      </c>
      <c r="S57" s="84">
        <f t="shared" si="4"/>
        <v>44356</v>
      </c>
      <c r="T57" s="84">
        <f t="shared" si="4"/>
        <v>44412</v>
      </c>
      <c r="U57" s="84">
        <f t="shared" si="4"/>
        <v>44482</v>
      </c>
      <c r="V57" s="84">
        <f t="shared" si="4"/>
        <v>44293</v>
      </c>
      <c r="Y57" s="371"/>
    </row>
    <row r="58" spans="1:25">
      <c r="B58" s="79"/>
      <c r="C58" s="248" t="s">
        <v>848</v>
      </c>
      <c r="D58" s="81" t="s">
        <v>146</v>
      </c>
      <c r="E58" s="81" t="s">
        <v>367</v>
      </c>
      <c r="F58" s="81"/>
      <c r="G58" s="81">
        <v>15</v>
      </c>
      <c r="H58" s="82"/>
      <c r="I58" s="81" t="s">
        <v>143</v>
      </c>
      <c r="J58" s="83" t="str">
        <f>C63</f>
        <v xml:space="preserve">Art x for knit downs for sketch review </v>
      </c>
      <c r="K58" s="81" t="s">
        <v>147</v>
      </c>
      <c r="L58" s="84">
        <v>43944</v>
      </c>
      <c r="M58" s="84">
        <v>43993</v>
      </c>
      <c r="N58" s="84">
        <v>44042</v>
      </c>
      <c r="O58" s="84">
        <v>44098</v>
      </c>
      <c r="P58" s="84">
        <v>44133</v>
      </c>
      <c r="Q58" s="438">
        <v>44186</v>
      </c>
      <c r="R58" s="438">
        <v>44272</v>
      </c>
      <c r="S58" s="84">
        <f t="shared" si="4"/>
        <v>44357</v>
      </c>
      <c r="T58" s="84">
        <f t="shared" si="4"/>
        <v>44413</v>
      </c>
      <c r="U58" s="84">
        <f t="shared" si="4"/>
        <v>44483</v>
      </c>
      <c r="V58" s="84">
        <f t="shared" si="4"/>
        <v>44294</v>
      </c>
      <c r="W58" s="364"/>
    </row>
    <row r="59" spans="1:25">
      <c r="B59" s="79"/>
      <c r="C59" s="238" t="s">
        <v>482</v>
      </c>
      <c r="D59" s="81" t="s">
        <v>142</v>
      </c>
      <c r="E59" s="81" t="s">
        <v>367</v>
      </c>
      <c r="F59" s="81"/>
      <c r="G59" s="81">
        <v>10</v>
      </c>
      <c r="H59" s="82"/>
      <c r="I59" s="81" t="s">
        <v>143</v>
      </c>
      <c r="J59" s="83" t="str">
        <f>C63</f>
        <v xml:space="preserve">Art x for knit downs for sketch review </v>
      </c>
      <c r="K59" s="81" t="s">
        <v>144</v>
      </c>
      <c r="L59" s="84">
        <v>43949</v>
      </c>
      <c r="M59" s="84">
        <v>44000</v>
      </c>
      <c r="N59" s="84">
        <v>44047</v>
      </c>
      <c r="O59" s="84">
        <v>44103</v>
      </c>
      <c r="P59" s="94">
        <v>44138</v>
      </c>
      <c r="Q59" s="84">
        <v>44236</v>
      </c>
      <c r="R59" s="84">
        <v>44299</v>
      </c>
      <c r="S59" s="84">
        <f t="shared" si="4"/>
        <v>44362</v>
      </c>
      <c r="T59" s="84">
        <f t="shared" si="4"/>
        <v>44418</v>
      </c>
      <c r="U59" s="84">
        <f t="shared" si="4"/>
        <v>44488</v>
      </c>
      <c r="V59" s="84">
        <f t="shared" si="4"/>
        <v>44299</v>
      </c>
      <c r="W59" s="364"/>
    </row>
    <row r="60" spans="1:25">
      <c r="B60" s="79"/>
      <c r="C60" s="248" t="s">
        <v>481</v>
      </c>
      <c r="D60" s="81" t="s">
        <v>142</v>
      </c>
      <c r="E60" s="81" t="s">
        <v>367</v>
      </c>
      <c r="F60" s="81"/>
      <c r="G60" s="81">
        <v>21</v>
      </c>
      <c r="H60" s="82"/>
      <c r="I60" s="81" t="s">
        <v>143</v>
      </c>
      <c r="J60" s="83" t="str">
        <f>C65</f>
        <v>Concept Wall review with Meg and Gabby</v>
      </c>
      <c r="K60" s="81" t="s">
        <v>145</v>
      </c>
      <c r="L60" s="84">
        <v>43950</v>
      </c>
      <c r="M60" s="84">
        <v>44006</v>
      </c>
      <c r="N60" s="84">
        <v>44048</v>
      </c>
      <c r="O60" s="84">
        <v>44104</v>
      </c>
      <c r="P60" s="85">
        <v>44165</v>
      </c>
      <c r="Q60" s="84">
        <v>44237</v>
      </c>
      <c r="R60" s="84">
        <v>44300</v>
      </c>
      <c r="S60" s="84">
        <f t="shared" si="4"/>
        <v>44363</v>
      </c>
      <c r="T60" s="84">
        <f t="shared" si="4"/>
        <v>44419</v>
      </c>
      <c r="U60" s="84">
        <f t="shared" si="4"/>
        <v>44489</v>
      </c>
      <c r="V60" s="84">
        <f t="shared" si="4"/>
        <v>44300</v>
      </c>
    </row>
    <row r="61" spans="1:25">
      <c r="B61" s="79"/>
      <c r="C61" s="368" t="s">
        <v>484</v>
      </c>
      <c r="D61" s="81" t="s">
        <v>142</v>
      </c>
      <c r="E61" s="81" t="s">
        <v>367</v>
      </c>
      <c r="F61" s="81"/>
      <c r="G61" s="81">
        <v>21</v>
      </c>
      <c r="H61" s="82"/>
      <c r="I61" s="81" t="s">
        <v>143</v>
      </c>
      <c r="J61" s="83" t="str">
        <f>C86</f>
        <v>Initial sketch review with Colleen/Kristin</v>
      </c>
      <c r="K61" s="81"/>
      <c r="L61" s="84">
        <v>43957</v>
      </c>
      <c r="M61" s="84">
        <v>44006</v>
      </c>
      <c r="N61" s="84">
        <v>44048</v>
      </c>
      <c r="O61" s="84">
        <v>44104</v>
      </c>
      <c r="P61" s="85">
        <v>44167</v>
      </c>
      <c r="Q61" s="84">
        <v>44221</v>
      </c>
      <c r="R61" s="84">
        <v>44300</v>
      </c>
      <c r="S61" s="84">
        <f t="shared" si="4"/>
        <v>44363</v>
      </c>
      <c r="T61" s="84">
        <f t="shared" si="4"/>
        <v>44419</v>
      </c>
      <c r="U61" s="84">
        <f t="shared" si="4"/>
        <v>44489</v>
      </c>
      <c r="V61" s="84">
        <f t="shared" si="4"/>
        <v>44300</v>
      </c>
    </row>
    <row r="62" spans="1:25">
      <c r="B62" s="79"/>
      <c r="C62" s="247" t="s">
        <v>581</v>
      </c>
      <c r="D62" s="81" t="s">
        <v>146</v>
      </c>
      <c r="E62" s="81" t="s">
        <v>367</v>
      </c>
      <c r="F62" s="81"/>
      <c r="G62" s="81">
        <v>26</v>
      </c>
      <c r="H62" s="82"/>
      <c r="I62" s="81" t="s">
        <v>143</v>
      </c>
      <c r="J62" s="83" t="str">
        <f>C90</f>
        <v>Sketch review with Meg</v>
      </c>
      <c r="K62" s="81"/>
      <c r="L62" s="84">
        <v>43959</v>
      </c>
      <c r="M62" s="84">
        <v>44015</v>
      </c>
      <c r="N62" s="84">
        <v>44057</v>
      </c>
      <c r="O62" s="84">
        <v>44113</v>
      </c>
      <c r="P62" s="85">
        <v>44183</v>
      </c>
      <c r="Q62" s="84">
        <v>44225</v>
      </c>
      <c r="R62" s="84">
        <v>44309</v>
      </c>
      <c r="S62" s="84">
        <f t="shared" si="4"/>
        <v>44372</v>
      </c>
      <c r="T62" s="84">
        <f t="shared" si="4"/>
        <v>44428</v>
      </c>
      <c r="U62" s="84">
        <f t="shared" si="4"/>
        <v>44498</v>
      </c>
      <c r="V62" s="84">
        <f t="shared" si="4"/>
        <v>44309</v>
      </c>
    </row>
    <row r="63" spans="1:25">
      <c r="B63" s="79"/>
      <c r="C63" s="238" t="s">
        <v>602</v>
      </c>
      <c r="D63" s="81" t="s">
        <v>146</v>
      </c>
      <c r="E63" s="81" t="s">
        <v>367</v>
      </c>
      <c r="F63" s="81"/>
      <c r="G63" s="81">
        <v>26</v>
      </c>
      <c r="H63" s="82"/>
      <c r="I63" s="81" t="s">
        <v>143</v>
      </c>
      <c r="J63" s="83" t="str">
        <f>C90</f>
        <v>Sketch review with Meg</v>
      </c>
      <c r="K63" s="81" t="s">
        <v>147</v>
      </c>
      <c r="L63" s="84">
        <v>43959</v>
      </c>
      <c r="M63" s="84">
        <v>44015</v>
      </c>
      <c r="N63" s="84">
        <v>44057</v>
      </c>
      <c r="O63" s="84">
        <v>44113</v>
      </c>
      <c r="P63" s="85">
        <v>44148</v>
      </c>
      <c r="Q63" s="84">
        <v>44246</v>
      </c>
      <c r="R63" s="84">
        <v>44309</v>
      </c>
      <c r="S63" s="84">
        <f t="shared" si="4"/>
        <v>44372</v>
      </c>
      <c r="T63" s="84">
        <f t="shared" si="4"/>
        <v>44428</v>
      </c>
      <c r="U63" s="84">
        <f t="shared" si="4"/>
        <v>44498</v>
      </c>
      <c r="V63" s="84">
        <f t="shared" si="4"/>
        <v>44309</v>
      </c>
      <c r="Y63" s="371"/>
    </row>
    <row r="64" spans="1:25">
      <c r="B64" s="79"/>
      <c r="C64" s="238" t="s">
        <v>483</v>
      </c>
      <c r="D64" s="81" t="s">
        <v>142</v>
      </c>
      <c r="E64" s="81" t="s">
        <v>367</v>
      </c>
      <c r="F64" s="81"/>
      <c r="G64" s="81">
        <v>14</v>
      </c>
      <c r="H64" s="82"/>
      <c r="I64" s="81" t="s">
        <v>143</v>
      </c>
      <c r="J64" s="83" t="str">
        <f>C87</f>
        <v>Initial sketch review with Lady</v>
      </c>
      <c r="K64" s="81"/>
      <c r="L64" s="84">
        <v>43964</v>
      </c>
      <c r="M64" s="84">
        <v>44020</v>
      </c>
      <c r="N64" s="84">
        <v>44062</v>
      </c>
      <c r="O64" s="84">
        <v>44118</v>
      </c>
      <c r="P64" s="84">
        <v>44174</v>
      </c>
      <c r="Q64" s="84">
        <v>44251</v>
      </c>
      <c r="R64" s="84">
        <v>44314</v>
      </c>
      <c r="S64" s="84">
        <f t="shared" si="4"/>
        <v>44377</v>
      </c>
      <c r="T64" s="84">
        <f t="shared" si="4"/>
        <v>44433</v>
      </c>
      <c r="U64" s="84">
        <f t="shared" si="4"/>
        <v>44503</v>
      </c>
      <c r="V64" s="84">
        <f t="shared" si="4"/>
        <v>44314</v>
      </c>
    </row>
    <row r="65" spans="1:22">
      <c r="B65" s="79"/>
      <c r="C65" s="248" t="s">
        <v>480</v>
      </c>
      <c r="D65" s="81" t="s">
        <v>142</v>
      </c>
      <c r="E65" s="81" t="s">
        <v>367</v>
      </c>
      <c r="F65" s="81"/>
      <c r="G65" s="81">
        <v>7</v>
      </c>
      <c r="H65" s="82"/>
      <c r="I65" s="81" t="s">
        <v>143</v>
      </c>
      <c r="J65" s="83" t="str">
        <f>C73</f>
        <v>WAPP Seasonal Concept Presentation</v>
      </c>
      <c r="K65" s="81" t="s">
        <v>145</v>
      </c>
      <c r="L65" s="84">
        <v>43971</v>
      </c>
      <c r="M65" s="84">
        <v>44027</v>
      </c>
      <c r="N65" s="84">
        <v>44069</v>
      </c>
      <c r="O65" s="84">
        <v>44125</v>
      </c>
      <c r="P65" s="84">
        <v>44181</v>
      </c>
      <c r="Q65" s="84">
        <v>44258</v>
      </c>
      <c r="R65" s="84">
        <v>44321</v>
      </c>
      <c r="S65" s="84">
        <f t="shared" si="4"/>
        <v>44384</v>
      </c>
      <c r="T65" s="84">
        <f t="shared" si="4"/>
        <v>44440</v>
      </c>
      <c r="U65" s="84">
        <f t="shared" si="4"/>
        <v>44510</v>
      </c>
      <c r="V65" s="84">
        <f t="shared" si="4"/>
        <v>44321</v>
      </c>
    </row>
    <row r="66" spans="1:22">
      <c r="B66" s="79"/>
      <c r="C66" s="460" t="s">
        <v>1058</v>
      </c>
      <c r="D66" s="81"/>
      <c r="E66" s="81"/>
      <c r="F66" s="81"/>
      <c r="G66" s="81">
        <v>28</v>
      </c>
      <c r="H66" s="82"/>
      <c r="I66" s="81" t="s">
        <v>143</v>
      </c>
      <c r="J66" s="83" t="str">
        <f>C73</f>
        <v>WAPP Seasonal Concept Presentation</v>
      </c>
      <c r="K66" s="81"/>
      <c r="L66" s="84"/>
      <c r="M66" s="84"/>
      <c r="N66" s="84"/>
      <c r="O66" s="84"/>
      <c r="P66" s="84"/>
      <c r="Q66" s="84"/>
      <c r="R66" s="84">
        <f>IFERROR(IF($I66="Before",INDEX(R:R,MATCH($J66,$C:$C,0))-$G66,INDEX(R:R,MATCH($J66,$C:$C,0))+$G66),"")</f>
        <v>44300</v>
      </c>
      <c r="S66" s="461" t="s">
        <v>1064</v>
      </c>
      <c r="T66" s="84">
        <v>44420</v>
      </c>
      <c r="U66" s="84"/>
      <c r="V66" s="84">
        <f>IFERROR(IF($I66="Before",INDEX(V:V,MATCH($J66,$C:$C,0))-$G66,INDEX(V:V,MATCH($J66,$C:$C,0))+$G66),"")</f>
        <v>44300</v>
      </c>
    </row>
    <row r="67" spans="1:22">
      <c r="B67" s="79"/>
      <c r="C67" s="460" t="s">
        <v>1059</v>
      </c>
      <c r="D67" s="81"/>
      <c r="E67" s="81"/>
      <c r="F67" s="81"/>
      <c r="G67" s="81">
        <v>28</v>
      </c>
      <c r="H67" s="82"/>
      <c r="I67" s="81" t="s">
        <v>143</v>
      </c>
      <c r="J67" s="83" t="str">
        <f>C73</f>
        <v>WAPP Seasonal Concept Presentation</v>
      </c>
      <c r="K67" s="81"/>
      <c r="L67" s="84"/>
      <c r="M67" s="84"/>
      <c r="N67" s="84"/>
      <c r="O67" s="84"/>
      <c r="P67" s="84"/>
      <c r="Q67" s="84"/>
      <c r="R67" s="84">
        <v>44300</v>
      </c>
      <c r="S67" s="461" t="s">
        <v>1064</v>
      </c>
      <c r="T67" s="84">
        <v>44420</v>
      </c>
      <c r="U67" s="84"/>
      <c r="V67" s="84">
        <f>IFERROR(IF($I67="Before",INDEX(V:V,MATCH($J67,$C:$C,0))-$G67,INDEX(V:V,MATCH($J67,$C:$C,0))+$G67),"")</f>
        <v>44300</v>
      </c>
    </row>
    <row r="68" spans="1:22">
      <c r="B68" s="79"/>
      <c r="C68" s="460" t="s">
        <v>1060</v>
      </c>
      <c r="D68" s="81"/>
      <c r="E68" s="81"/>
      <c r="F68" s="81"/>
      <c r="G68" s="81">
        <v>22</v>
      </c>
      <c r="H68" s="82"/>
      <c r="I68" s="81" t="s">
        <v>143</v>
      </c>
      <c r="J68" s="83" t="str">
        <f>C73</f>
        <v>WAPP Seasonal Concept Presentation</v>
      </c>
      <c r="K68" s="81"/>
      <c r="L68" s="84"/>
      <c r="M68" s="84"/>
      <c r="N68" s="84"/>
      <c r="O68" s="84"/>
      <c r="P68" s="84"/>
      <c r="Q68" s="84"/>
      <c r="R68" s="84">
        <f>IFERROR(IF($I68="Before",INDEX(R:R,MATCH($J68,$C:$C,0))-$G68,INDEX(R:R,MATCH($J68,$C:$C,0))+$G68),"")</f>
        <v>44306</v>
      </c>
      <c r="S68" s="461" t="s">
        <v>1064</v>
      </c>
      <c r="T68" s="84">
        <v>44427</v>
      </c>
      <c r="U68" s="84"/>
      <c r="V68" s="84">
        <f>IFERROR(IF($I68="Before",INDEX(V:V,MATCH($J68,$C:$C,0))-$G68,INDEX(V:V,MATCH($J68,$C:$C,0))+$G68),"")</f>
        <v>44306</v>
      </c>
    </row>
    <row r="69" spans="1:22">
      <c r="B69" s="79"/>
      <c r="C69" s="460" t="s">
        <v>1061</v>
      </c>
      <c r="D69" s="81"/>
      <c r="E69" s="81"/>
      <c r="F69" s="81"/>
      <c r="G69" s="81">
        <v>15</v>
      </c>
      <c r="H69" s="82"/>
      <c r="I69" s="81" t="s">
        <v>143</v>
      </c>
      <c r="J69" s="83" t="str">
        <f>C73</f>
        <v>WAPP Seasonal Concept Presentation</v>
      </c>
      <c r="K69" s="81"/>
      <c r="L69" s="84"/>
      <c r="M69" s="84"/>
      <c r="N69" s="84"/>
      <c r="O69" s="84"/>
      <c r="P69" s="84"/>
      <c r="Q69" s="84"/>
      <c r="R69" s="84">
        <f>IFERROR(IF($I69="Before",INDEX(R:R,MATCH($J69,$C:$C,0))-$G69,INDEX(R:R,MATCH($J69,$C:$C,0))+$G69),"")</f>
        <v>44313</v>
      </c>
      <c r="S69" s="461" t="s">
        <v>1064</v>
      </c>
      <c r="T69" s="84">
        <v>44434</v>
      </c>
      <c r="U69" s="84">
        <f>IFERROR(IF($I69="Before",INDEX(U:U,MATCH($J69,$C:$C,0))-$G69,INDEX(U:U,MATCH($J69,$C:$C,0))+$G69),"")</f>
        <v>44502</v>
      </c>
      <c r="V69" s="84">
        <f>IFERROR(IF($I69="Before",INDEX(V:V,MATCH($J69,$C:$C,0))-$G69,INDEX(V:V,MATCH($J69,$C:$C,0))+$G69),"")</f>
        <v>44313</v>
      </c>
    </row>
    <row r="70" spans="1:22">
      <c r="B70" s="79"/>
      <c r="C70" s="460" t="s">
        <v>1062</v>
      </c>
      <c r="D70" s="81"/>
      <c r="E70" s="81"/>
      <c r="F70" s="81"/>
      <c r="G70" s="81">
        <v>8</v>
      </c>
      <c r="H70" s="82"/>
      <c r="I70" s="81" t="s">
        <v>143</v>
      </c>
      <c r="J70" s="83" t="str">
        <f>C73</f>
        <v>WAPP Seasonal Concept Presentation</v>
      </c>
      <c r="K70" s="81"/>
      <c r="L70" s="84"/>
      <c r="M70" s="84"/>
      <c r="N70" s="84"/>
      <c r="O70" s="84"/>
      <c r="P70" s="84"/>
      <c r="Q70" s="84"/>
      <c r="R70" s="84">
        <f>IFERROR(IF($I70="Before",INDEX(R:R,MATCH($J70,$C:$C,0))-$G70,INDEX(R:R,MATCH($J70,$C:$C,0))+$G70),"")</f>
        <v>44320</v>
      </c>
      <c r="S70" s="461" t="s">
        <v>1064</v>
      </c>
      <c r="T70" s="84">
        <v>44441</v>
      </c>
      <c r="U70" s="84"/>
      <c r="V70" s="84">
        <f>IFERROR(IF($I70="Before",INDEX(V:V,MATCH($J70,$C:$C,0))-$G70,INDEX(V:V,MATCH($J70,$C:$C,0))+$G70),"")</f>
        <v>44320</v>
      </c>
    </row>
    <row r="71" spans="1:22">
      <c r="B71" s="79"/>
      <c r="C71" s="460" t="s">
        <v>1063</v>
      </c>
      <c r="D71" s="81"/>
      <c r="E71" s="81"/>
      <c r="F71" s="81"/>
      <c r="G71" s="81"/>
      <c r="H71" s="82"/>
      <c r="I71" s="81"/>
      <c r="J71" s="83"/>
      <c r="K71" s="81"/>
      <c r="L71" s="84"/>
      <c r="M71" s="84"/>
      <c r="N71" s="84"/>
      <c r="O71" s="84"/>
      <c r="P71" s="84"/>
      <c r="Q71" s="84"/>
      <c r="R71" s="84">
        <v>44348</v>
      </c>
      <c r="S71" s="84">
        <v>44397</v>
      </c>
      <c r="T71" s="84">
        <v>44469</v>
      </c>
      <c r="U71" s="84"/>
      <c r="V71" s="84"/>
    </row>
    <row r="72" spans="1:22">
      <c r="B72" s="79"/>
      <c r="C72" s="248" t="s">
        <v>1056</v>
      </c>
      <c r="D72" s="81"/>
      <c r="E72" s="81"/>
      <c r="F72" s="81"/>
      <c r="G72" s="81">
        <v>21</v>
      </c>
      <c r="H72" s="82"/>
      <c r="I72" s="81" t="s">
        <v>143</v>
      </c>
      <c r="J72" s="83" t="str">
        <f>C73</f>
        <v>WAPP Seasonal Concept Presentation</v>
      </c>
      <c r="K72" s="81"/>
      <c r="L72" s="84"/>
      <c r="M72" s="84"/>
      <c r="N72" s="84"/>
      <c r="O72" s="84"/>
      <c r="P72" s="84"/>
      <c r="Q72" s="84"/>
      <c r="R72" s="84">
        <f>IFERROR(IF($I72="Before",INDEX(R:R,MATCH($J72,$C:$C,0))-$G72,INDEX(R:R,MATCH($J72,$C:$C,0))+$G72),"")</f>
        <v>44307</v>
      </c>
      <c r="S72" s="84">
        <f>IFERROR(IF($I72="Before",INDEX(S:S,MATCH($J72,$C:$C,0))-$G72,INDEX(S:S,MATCH($J72,$C:$C,0))+$G72),"")</f>
        <v>44370</v>
      </c>
      <c r="T72" s="84">
        <f>IFERROR(IF($I72="Before",INDEX(T:T,MATCH($J72,$C:$C,0))-$G72,INDEX(T:T,MATCH($J72,$C:$C,0))+$G72),"")</f>
        <v>44426</v>
      </c>
      <c r="U72" s="84"/>
      <c r="V72" s="84">
        <f t="shared" ref="V72:V88" si="5">IFERROR(IF($I72="Before",INDEX(V:V,MATCH($J72,$C:$C,0))-$G72,INDEX(V:V,MATCH($J72,$C:$C,0))+$G72),"")</f>
        <v>44307</v>
      </c>
    </row>
    <row r="73" spans="1:22" s="99" customFormat="1">
      <c r="A73" s="114"/>
      <c r="B73" s="365"/>
      <c r="C73" s="248" t="s">
        <v>1057</v>
      </c>
      <c r="D73" s="366" t="s">
        <v>142</v>
      </c>
      <c r="E73" s="366" t="s">
        <v>367</v>
      </c>
      <c r="F73" s="366"/>
      <c r="G73" s="366">
        <v>7</v>
      </c>
      <c r="H73" s="367"/>
      <c r="I73" s="366" t="s">
        <v>143</v>
      </c>
      <c r="J73" s="368" t="str">
        <f>C90</f>
        <v>Sketch review with Meg</v>
      </c>
      <c r="K73" s="366" t="s">
        <v>144</v>
      </c>
      <c r="L73" s="369">
        <v>43979</v>
      </c>
      <c r="M73" s="369">
        <v>44034</v>
      </c>
      <c r="N73" s="369">
        <v>44076</v>
      </c>
      <c r="O73" s="369">
        <v>44132</v>
      </c>
      <c r="P73" s="369">
        <v>44202</v>
      </c>
      <c r="Q73" s="369">
        <v>44272</v>
      </c>
      <c r="R73" s="369">
        <v>44328</v>
      </c>
      <c r="S73" s="369">
        <f t="shared" ref="S73:U88" si="6">IFERROR(IF($I73="Before",INDEX(S:S,MATCH($J73,$C:$C,0))-$G73,INDEX(S:S,MATCH($J73,$C:$C,0))+$G73),"")</f>
        <v>44391</v>
      </c>
      <c r="T73" s="369">
        <f t="shared" si="6"/>
        <v>44447</v>
      </c>
      <c r="U73" s="369">
        <f t="shared" si="6"/>
        <v>44517</v>
      </c>
      <c r="V73" s="369">
        <f t="shared" si="5"/>
        <v>44328</v>
      </c>
    </row>
    <row r="74" spans="1:22" s="99" customFormat="1">
      <c r="A74" s="114"/>
      <c r="B74" s="365"/>
      <c r="C74" s="247" t="s">
        <v>867</v>
      </c>
      <c r="D74" s="366" t="s">
        <v>146</v>
      </c>
      <c r="E74" s="366" t="s">
        <v>367</v>
      </c>
      <c r="F74" s="366"/>
      <c r="G74" s="366">
        <v>38</v>
      </c>
      <c r="H74" s="367"/>
      <c r="I74" s="366" t="s">
        <v>143</v>
      </c>
      <c r="J74" s="368" t="str">
        <f>C113</f>
        <v>Sweaters, Jackets, Intimates Wk 1 Set Ups</v>
      </c>
      <c r="K74" s="366"/>
      <c r="L74" s="369">
        <f t="shared" ref="L74:O75" si="7">IFERROR(IF($I74="Before",INDEX(L:L,MATCH($J74,$C:$C,0))-$G74,INDEX(L:L,MATCH($J74,$C:$C,0))+$G74),"")</f>
        <v>43963</v>
      </c>
      <c r="M74" s="369">
        <f t="shared" si="7"/>
        <v>44022</v>
      </c>
      <c r="N74" s="369">
        <f t="shared" si="7"/>
        <v>44064</v>
      </c>
      <c r="O74" s="369">
        <f t="shared" si="7"/>
        <v>44134</v>
      </c>
      <c r="P74" s="369">
        <v>44169</v>
      </c>
      <c r="Q74" s="369">
        <f>IFERROR(IF($I74="Before",INDEX(Q:Q,MATCH($J74,$C:$C,0))-$G74,INDEX(Q:Q,MATCH($J74,$C:$C,0))+$G74),"")</f>
        <v>44267</v>
      </c>
      <c r="R74" s="369">
        <f>IFERROR(IF($I74="Before",INDEX(R:R,MATCH($J74,$C:$C,0))-$G74,INDEX(R:R,MATCH($J74,$C:$C,0))+$G74),"")</f>
        <v>44323</v>
      </c>
      <c r="S74" s="369">
        <f t="shared" si="6"/>
        <v>44386</v>
      </c>
      <c r="T74" s="369">
        <f t="shared" si="6"/>
        <v>44442</v>
      </c>
      <c r="U74" s="369">
        <f t="shared" si="6"/>
        <v>44512</v>
      </c>
      <c r="V74" s="369">
        <f t="shared" si="5"/>
        <v>44309</v>
      </c>
    </row>
    <row r="75" spans="1:22" s="99" customFormat="1">
      <c r="A75" s="114"/>
      <c r="B75" s="365"/>
      <c r="C75" s="368" t="s">
        <v>871</v>
      </c>
      <c r="D75" s="366" t="s">
        <v>146</v>
      </c>
      <c r="E75" s="366" t="s">
        <v>367</v>
      </c>
      <c r="F75" s="366"/>
      <c r="G75" s="366">
        <v>7</v>
      </c>
      <c r="H75" s="367"/>
      <c r="I75" s="366" t="s">
        <v>143</v>
      </c>
      <c r="J75" s="368" t="str">
        <f>C76</f>
        <v>yarndye and pfd roll launch for proto - FALL ASIA ONLY</v>
      </c>
      <c r="K75" s="366" t="s">
        <v>147</v>
      </c>
      <c r="L75" s="369">
        <f t="shared" si="7"/>
        <v>43973</v>
      </c>
      <c r="M75" s="369">
        <f t="shared" si="7"/>
        <v>44036</v>
      </c>
      <c r="N75" s="369">
        <f t="shared" si="7"/>
        <v>44071</v>
      </c>
      <c r="O75" s="369">
        <f t="shared" si="7"/>
        <v>44134</v>
      </c>
      <c r="P75" s="373">
        <f>IFERROR(IF($I75="Before",INDEX(P:P,MATCH($J75,$C:$C,0))-$G75,INDEX(P:P,MATCH($J75,$C:$C,0))+$G75),"")</f>
        <v>44176</v>
      </c>
      <c r="Q75" s="369">
        <f>IFERROR(IF($I75="Before",INDEX(Q:Q,MATCH($J75,$C:$C,0))-$G75,INDEX(Q:Q,MATCH($J75,$C:$C,0))+$G75),"")</f>
        <v>44281</v>
      </c>
      <c r="R75" s="369">
        <f>IFERROR(IF($I75="Before",INDEX(R:R,MATCH($J75,$C:$C,0))-$G75,INDEX(R:R,MATCH($J75,$C:$C,0))+$G75),"")</f>
        <v>44330</v>
      </c>
      <c r="S75" s="369">
        <f t="shared" si="6"/>
        <v>44393</v>
      </c>
      <c r="T75" s="369">
        <f t="shared" si="6"/>
        <v>44449</v>
      </c>
      <c r="U75" s="369">
        <f t="shared" si="6"/>
        <v>44519</v>
      </c>
      <c r="V75" s="369">
        <f t="shared" si="5"/>
        <v>44316</v>
      </c>
    </row>
    <row r="76" spans="1:22">
      <c r="B76" s="79"/>
      <c r="C76" s="247" t="s">
        <v>924</v>
      </c>
      <c r="D76" s="81" t="s">
        <v>146</v>
      </c>
      <c r="E76" s="81" t="s">
        <v>367</v>
      </c>
      <c r="F76" s="81"/>
      <c r="G76" s="81">
        <v>28</v>
      </c>
      <c r="H76" s="82" t="e">
        <f>NETWORKDAYS(INDEX(#REF!,MATCH(C76,$C$50:$C$187,0)),INDEX(#REF!,MATCH(J76,$C$50:$C$187,0)))-1</f>
        <v>#REF!</v>
      </c>
      <c r="I76" s="81" t="s">
        <v>143</v>
      </c>
      <c r="J76" s="83" t="str">
        <f>C114</f>
        <v>Sweaters, Jackets, Intimates Wk 1 Tech Pack X</v>
      </c>
      <c r="K76" s="81" t="s">
        <v>147</v>
      </c>
      <c r="L76" s="84">
        <v>43980</v>
      </c>
      <c r="M76" s="84">
        <v>44043</v>
      </c>
      <c r="N76" s="84">
        <v>44078</v>
      </c>
      <c r="O76" s="84">
        <v>44141</v>
      </c>
      <c r="P76" s="379">
        <v>44183</v>
      </c>
      <c r="Q76" s="84">
        <v>44288</v>
      </c>
      <c r="R76" s="84">
        <v>44337</v>
      </c>
      <c r="S76" s="84">
        <f t="shared" si="6"/>
        <v>44400</v>
      </c>
      <c r="T76" s="84">
        <f t="shared" si="6"/>
        <v>44456</v>
      </c>
      <c r="U76" s="84">
        <f t="shared" si="6"/>
        <v>44526</v>
      </c>
      <c r="V76" s="84">
        <f t="shared" si="5"/>
        <v>44323</v>
      </c>
    </row>
    <row r="77" spans="1:22">
      <c r="B77" s="79"/>
      <c r="C77" s="247" t="s">
        <v>925</v>
      </c>
      <c r="D77" s="81" t="s">
        <v>146</v>
      </c>
      <c r="E77" s="81" t="s">
        <v>367</v>
      </c>
      <c r="F77" s="81"/>
      <c r="G77" s="81">
        <v>14</v>
      </c>
      <c r="H77" s="82"/>
      <c r="I77" s="81" t="s">
        <v>143</v>
      </c>
      <c r="J77" s="83" t="str">
        <f>C114</f>
        <v>Sweaters, Jackets, Intimates Wk 1 Tech Pack X</v>
      </c>
      <c r="K77" s="81" t="s">
        <v>147</v>
      </c>
      <c r="L77" s="84">
        <v>43994</v>
      </c>
      <c r="M77" s="84">
        <v>44057</v>
      </c>
      <c r="N77" s="84">
        <v>44092</v>
      </c>
      <c r="O77" s="84">
        <v>44162</v>
      </c>
      <c r="P77" s="379">
        <v>44204</v>
      </c>
      <c r="Q77" s="84">
        <v>44302</v>
      </c>
      <c r="R77" s="84">
        <v>44351</v>
      </c>
      <c r="S77" s="84">
        <f t="shared" si="6"/>
        <v>44414</v>
      </c>
      <c r="T77" s="84">
        <f t="shared" si="6"/>
        <v>44470</v>
      </c>
      <c r="U77" s="84">
        <f t="shared" si="6"/>
        <v>44540</v>
      </c>
      <c r="V77" s="84">
        <f t="shared" si="5"/>
        <v>44337</v>
      </c>
    </row>
    <row r="78" spans="1:22" hidden="1">
      <c r="B78" s="79"/>
      <c r="C78" s="247" t="s">
        <v>926</v>
      </c>
      <c r="D78" s="81"/>
      <c r="E78" s="81"/>
      <c r="F78" s="81"/>
      <c r="G78" s="81"/>
      <c r="H78" s="82"/>
      <c r="I78" s="81"/>
      <c r="J78" s="83"/>
      <c r="K78" s="81"/>
      <c r="L78" s="84"/>
      <c r="M78" s="84"/>
      <c r="N78" s="84"/>
      <c r="O78" s="84"/>
      <c r="P78" s="379">
        <v>44225</v>
      </c>
      <c r="Q78" s="84"/>
      <c r="R78" s="84"/>
      <c r="S78" s="84" t="str">
        <f t="shared" si="6"/>
        <v/>
      </c>
      <c r="T78" s="84" t="str">
        <f t="shared" si="6"/>
        <v/>
      </c>
      <c r="U78" s="84" t="str">
        <f t="shared" si="6"/>
        <v/>
      </c>
      <c r="V78" s="84" t="str">
        <f t="shared" si="5"/>
        <v/>
      </c>
    </row>
    <row r="79" spans="1:22" hidden="1">
      <c r="B79" s="79"/>
      <c r="C79" s="247" t="s">
        <v>927</v>
      </c>
      <c r="D79" s="81"/>
      <c r="E79" s="81"/>
      <c r="F79" s="81"/>
      <c r="G79" s="81"/>
      <c r="H79" s="82"/>
      <c r="I79" s="81"/>
      <c r="J79" s="83"/>
      <c r="K79" s="81"/>
      <c r="L79" s="84"/>
      <c r="M79" s="84"/>
      <c r="N79" s="84"/>
      <c r="O79" s="84"/>
      <c r="P79" s="379">
        <v>44239</v>
      </c>
      <c r="Q79" s="84"/>
      <c r="R79" s="84"/>
      <c r="S79" s="84" t="str">
        <f t="shared" si="6"/>
        <v/>
      </c>
      <c r="T79" s="84" t="str">
        <f t="shared" si="6"/>
        <v/>
      </c>
      <c r="U79" s="84" t="str">
        <f t="shared" si="6"/>
        <v/>
      </c>
      <c r="V79" s="84" t="str">
        <f t="shared" si="5"/>
        <v/>
      </c>
    </row>
    <row r="80" spans="1:22">
      <c r="B80" s="79"/>
      <c r="C80" s="247" t="s">
        <v>931</v>
      </c>
      <c r="D80" s="81" t="s">
        <v>146</v>
      </c>
      <c r="E80" s="81" t="s">
        <v>367</v>
      </c>
      <c r="F80" s="81"/>
      <c r="G80" s="81">
        <v>21</v>
      </c>
      <c r="H80" s="82"/>
      <c r="I80" s="81" t="s">
        <v>143</v>
      </c>
      <c r="J80" s="83" t="str">
        <f>C81</f>
        <v>last call IHD mocking yardage (mill available colors)</v>
      </c>
      <c r="K80" s="81"/>
      <c r="L80" s="84"/>
      <c r="M80" s="84"/>
      <c r="N80" s="84"/>
      <c r="O80" s="84">
        <v>44169</v>
      </c>
      <c r="P80" s="84">
        <f t="shared" ref="P80:R81" si="8">IFERROR(IF($I80="Before",INDEX(P:P,MATCH($J80,$C:$C,0))-$G80,INDEX(P:P,MATCH($J80,$C:$C,0))+$G80),"")</f>
        <v>44250</v>
      </c>
      <c r="Q80" s="84">
        <f t="shared" si="8"/>
        <v>44306</v>
      </c>
      <c r="R80" s="84">
        <f t="shared" si="8"/>
        <v>44362</v>
      </c>
      <c r="S80" s="84">
        <f t="shared" si="6"/>
        <v>44425</v>
      </c>
      <c r="T80" s="84">
        <f t="shared" si="6"/>
        <v>44481</v>
      </c>
      <c r="U80" s="84">
        <f t="shared" si="6"/>
        <v>44551</v>
      </c>
      <c r="V80" s="84">
        <f t="shared" si="5"/>
        <v>44348</v>
      </c>
    </row>
    <row r="81" spans="1:22">
      <c r="B81" s="79"/>
      <c r="C81" s="247" t="s">
        <v>610</v>
      </c>
      <c r="D81" s="81" t="s">
        <v>146</v>
      </c>
      <c r="E81" s="81" t="s">
        <v>367</v>
      </c>
      <c r="F81" s="81"/>
      <c r="G81" s="81">
        <v>28</v>
      </c>
      <c r="H81" s="82"/>
      <c r="I81" s="81" t="s">
        <v>143</v>
      </c>
      <c r="J81" s="83" t="str">
        <f>C134</f>
        <v xml:space="preserve">M1 Finalization </v>
      </c>
      <c r="K81" s="81"/>
      <c r="L81" s="84">
        <v>44029</v>
      </c>
      <c r="M81" s="84">
        <v>44085</v>
      </c>
      <c r="N81" s="84">
        <v>44120</v>
      </c>
      <c r="O81" s="312">
        <v>44193</v>
      </c>
      <c r="P81" s="84">
        <f t="shared" si="8"/>
        <v>44271</v>
      </c>
      <c r="Q81" s="84">
        <f t="shared" si="8"/>
        <v>44327</v>
      </c>
      <c r="R81" s="84">
        <f t="shared" si="8"/>
        <v>44383</v>
      </c>
      <c r="S81" s="84">
        <f t="shared" si="6"/>
        <v>44446</v>
      </c>
      <c r="T81" s="84">
        <f t="shared" si="6"/>
        <v>44502</v>
      </c>
      <c r="U81" s="84">
        <f t="shared" si="6"/>
        <v>44572</v>
      </c>
      <c r="V81" s="84">
        <f t="shared" si="5"/>
        <v>44369</v>
      </c>
    </row>
    <row r="82" spans="1:22">
      <c r="B82" s="79"/>
      <c r="C82" s="236" t="s">
        <v>378</v>
      </c>
      <c r="D82" s="81" t="s">
        <v>148</v>
      </c>
      <c r="E82" s="81" t="s">
        <v>369</v>
      </c>
      <c r="F82" s="237"/>
      <c r="G82" s="81">
        <v>14</v>
      </c>
      <c r="H82" s="82" t="e">
        <f>NETWORKDAYS(INDEX(#REF!,MATCH(C82,$C$50:$C$187,0)),INDEX(#REF!,MATCH(J82,$C$50:$C$187,0)))-1</f>
        <v>#REF!</v>
      </c>
      <c r="I82" s="81" t="s">
        <v>143</v>
      </c>
      <c r="J82" s="83" t="str">
        <f>C84</f>
        <v xml:space="preserve">Line Plan Review </v>
      </c>
      <c r="K82" s="81" t="s">
        <v>149</v>
      </c>
      <c r="L82" s="84">
        <v>43966</v>
      </c>
      <c r="M82" s="84">
        <v>44029</v>
      </c>
      <c r="N82" s="84">
        <v>44063</v>
      </c>
      <c r="O82" s="84">
        <v>44120</v>
      </c>
      <c r="P82" s="84">
        <v>44183</v>
      </c>
      <c r="Q82" s="84">
        <v>44253</v>
      </c>
      <c r="R82" s="84">
        <v>44316</v>
      </c>
      <c r="S82" s="84">
        <f t="shared" si="6"/>
        <v>44379</v>
      </c>
      <c r="T82" s="84">
        <f t="shared" si="6"/>
        <v>44435</v>
      </c>
      <c r="U82" s="84">
        <f t="shared" si="6"/>
        <v>44505</v>
      </c>
      <c r="V82" s="84">
        <f t="shared" si="5"/>
        <v>44316</v>
      </c>
    </row>
    <row r="83" spans="1:22">
      <c r="B83" s="79"/>
      <c r="C83" s="440" t="s">
        <v>1001</v>
      </c>
      <c r="D83" s="81" t="s">
        <v>146</v>
      </c>
      <c r="E83" s="81" t="s">
        <v>1011</v>
      </c>
      <c r="F83" s="237"/>
      <c r="G83" s="81">
        <v>28</v>
      </c>
      <c r="H83" s="82"/>
      <c r="I83" s="81" t="s">
        <v>143</v>
      </c>
      <c r="J83" s="83" t="str">
        <f>C84</f>
        <v xml:space="preserve">Line Plan Review </v>
      </c>
      <c r="K83" s="81"/>
      <c r="L83" s="84"/>
      <c r="M83" s="84"/>
      <c r="N83" s="84"/>
      <c r="O83" s="84"/>
      <c r="P83" s="442">
        <v>44172</v>
      </c>
      <c r="Q83" s="442">
        <v>44242</v>
      </c>
      <c r="R83" s="442">
        <v>44299</v>
      </c>
      <c r="S83" s="84">
        <f t="shared" si="6"/>
        <v>44365</v>
      </c>
      <c r="T83" s="84">
        <f t="shared" si="6"/>
        <v>44421</v>
      </c>
      <c r="U83" s="84">
        <f t="shared" si="6"/>
        <v>44491</v>
      </c>
      <c r="V83" s="84">
        <f t="shared" si="5"/>
        <v>44302</v>
      </c>
    </row>
    <row r="84" spans="1:22">
      <c r="B84" s="79"/>
      <c r="C84" s="236" t="s">
        <v>485</v>
      </c>
      <c r="D84" s="81" t="s">
        <v>146</v>
      </c>
      <c r="E84" s="81" t="s">
        <v>369</v>
      </c>
      <c r="F84" s="81"/>
      <c r="G84" s="81">
        <v>2</v>
      </c>
      <c r="H84" s="82" t="e">
        <f>NETWORKDAYS(INDEX(#REF!,MATCH(C84,$C$50:$C$187,0)),INDEX(#REF!,MATCH(J84,$C$50:$C$187,0)))-1</f>
        <v>#REF!</v>
      </c>
      <c r="I84" s="81" t="s">
        <v>151</v>
      </c>
      <c r="J84" s="83" t="str">
        <f>C73</f>
        <v>WAPP Seasonal Concept Presentation</v>
      </c>
      <c r="K84" s="81" t="s">
        <v>149</v>
      </c>
      <c r="L84" s="84">
        <v>43983</v>
      </c>
      <c r="M84" s="84">
        <v>44036</v>
      </c>
      <c r="N84" s="84">
        <v>44077</v>
      </c>
      <c r="O84" s="84">
        <v>44134</v>
      </c>
      <c r="P84" s="84">
        <v>44204</v>
      </c>
      <c r="Q84" s="84">
        <v>44274</v>
      </c>
      <c r="R84" s="84">
        <v>44330</v>
      </c>
      <c r="S84" s="84">
        <f t="shared" si="6"/>
        <v>44393</v>
      </c>
      <c r="T84" s="84">
        <f t="shared" si="6"/>
        <v>44449</v>
      </c>
      <c r="U84" s="84">
        <f t="shared" si="6"/>
        <v>44519</v>
      </c>
      <c r="V84" s="84">
        <f t="shared" si="5"/>
        <v>44330</v>
      </c>
    </row>
    <row r="85" spans="1:22">
      <c r="B85" s="79"/>
      <c r="C85" s="236" t="s">
        <v>1054</v>
      </c>
      <c r="D85" s="81"/>
      <c r="E85" s="81"/>
      <c r="F85" s="81"/>
      <c r="G85" s="81">
        <v>9</v>
      </c>
      <c r="H85" s="82"/>
      <c r="I85" s="81" t="s">
        <v>143</v>
      </c>
      <c r="J85" s="83" t="str">
        <f>C87</f>
        <v>Initial sketch review with Lady</v>
      </c>
      <c r="K85" s="81"/>
      <c r="L85" s="84"/>
      <c r="M85" s="84"/>
      <c r="N85" s="84"/>
      <c r="O85" s="84"/>
      <c r="P85" s="84"/>
      <c r="Q85" s="84"/>
      <c r="R85" s="84">
        <f>IFERROR(IF($I85="Before",INDEX(R:R,MATCH($J85,$C:$C,0))-$G85,INDEX(R:R,MATCH($J85,$C:$C,0))+$G85),"")</f>
        <v>44326</v>
      </c>
      <c r="S85" s="84">
        <f t="shared" si="6"/>
        <v>44382</v>
      </c>
      <c r="T85" s="84">
        <f t="shared" si="6"/>
        <v>44438</v>
      </c>
      <c r="U85" s="84">
        <f t="shared" si="6"/>
        <v>44508</v>
      </c>
      <c r="V85" s="84">
        <f t="shared" si="5"/>
        <v>44319</v>
      </c>
    </row>
    <row r="86" spans="1:22">
      <c r="B86" s="79"/>
      <c r="C86" s="257" t="s">
        <v>580</v>
      </c>
      <c r="D86" s="81" t="s">
        <v>142</v>
      </c>
      <c r="E86" s="81" t="s">
        <v>367</v>
      </c>
      <c r="F86" s="81"/>
      <c r="G86" s="81">
        <v>7</v>
      </c>
      <c r="H86" s="82"/>
      <c r="I86" s="81" t="s">
        <v>143</v>
      </c>
      <c r="J86" s="83" t="str">
        <f>C87</f>
        <v>Initial sketch review with Lady</v>
      </c>
      <c r="K86" s="81" t="s">
        <v>149</v>
      </c>
      <c r="L86" s="84">
        <v>43973</v>
      </c>
      <c r="M86" s="84">
        <v>44027</v>
      </c>
      <c r="N86" s="84">
        <v>44069</v>
      </c>
      <c r="O86" s="84">
        <v>44125</v>
      </c>
      <c r="P86" s="84">
        <v>44195</v>
      </c>
      <c r="Q86" s="84">
        <v>44265</v>
      </c>
      <c r="R86" s="84">
        <v>44328</v>
      </c>
      <c r="S86" s="84">
        <f t="shared" si="6"/>
        <v>44384</v>
      </c>
      <c r="T86" s="84">
        <f t="shared" si="6"/>
        <v>44440</v>
      </c>
      <c r="U86" s="84">
        <f t="shared" si="6"/>
        <v>44510</v>
      </c>
      <c r="V86" s="84">
        <f t="shared" si="5"/>
        <v>44321</v>
      </c>
    </row>
    <row r="87" spans="1:22">
      <c r="B87" s="79"/>
      <c r="C87" s="80" t="s">
        <v>486</v>
      </c>
      <c r="D87" s="81" t="s">
        <v>148</v>
      </c>
      <c r="E87" s="81" t="s">
        <v>367</v>
      </c>
      <c r="F87" s="81"/>
      <c r="G87" s="81">
        <v>7</v>
      </c>
      <c r="H87" s="82" t="e">
        <f>NETWORKDAYS(INDEX(#REF!,MATCH(C87,$C$50:$C$187,0)),INDEX(#REF!,MATCH(J87,$C$50:$C$187,0)))-1</f>
        <v>#REF!</v>
      </c>
      <c r="I87" s="81" t="s">
        <v>143</v>
      </c>
      <c r="J87" s="83" t="str">
        <f>C90</f>
        <v>Sketch review with Meg</v>
      </c>
      <c r="K87" s="102" t="s">
        <v>144</v>
      </c>
      <c r="L87" s="84">
        <v>43978</v>
      </c>
      <c r="M87" s="84">
        <v>44034</v>
      </c>
      <c r="N87" s="84">
        <v>44083</v>
      </c>
      <c r="O87" s="84">
        <v>44132</v>
      </c>
      <c r="P87" s="84">
        <v>44202</v>
      </c>
      <c r="Q87" s="84">
        <v>44272</v>
      </c>
      <c r="R87" s="84">
        <v>44335</v>
      </c>
      <c r="S87" s="84">
        <f t="shared" si="6"/>
        <v>44391</v>
      </c>
      <c r="T87" s="84">
        <f t="shared" si="6"/>
        <v>44447</v>
      </c>
      <c r="U87" s="84">
        <f t="shared" si="6"/>
        <v>44517</v>
      </c>
      <c r="V87" s="84">
        <f t="shared" si="5"/>
        <v>44328</v>
      </c>
    </row>
    <row r="88" spans="1:22">
      <c r="B88" s="79"/>
      <c r="C88" s="80" t="s">
        <v>868</v>
      </c>
      <c r="D88" s="81" t="s">
        <v>142</v>
      </c>
      <c r="E88" s="81" t="s">
        <v>368</v>
      </c>
      <c r="F88" s="81"/>
      <c r="G88" s="81">
        <v>7</v>
      </c>
      <c r="H88" s="82"/>
      <c r="I88" s="81" t="s">
        <v>143</v>
      </c>
      <c r="J88" s="83" t="str">
        <f>C90</f>
        <v>Sketch review with Meg</v>
      </c>
      <c r="K88" s="102" t="s">
        <v>144</v>
      </c>
      <c r="L88" s="84">
        <v>43978</v>
      </c>
      <c r="M88" s="84">
        <v>44034</v>
      </c>
      <c r="N88" s="84">
        <f>IFERROR(IF($I88="Before",INDEX(N:N,MATCH($J88,$C:$C,0))-$G88,INDEX(N:N,MATCH($J88,$C:$C,0))+$G88),"")</f>
        <v>44082</v>
      </c>
      <c r="O88" s="84">
        <v>44132</v>
      </c>
      <c r="P88" s="84">
        <v>44202</v>
      </c>
      <c r="Q88" s="84">
        <v>44272</v>
      </c>
      <c r="R88" s="84">
        <v>44335</v>
      </c>
      <c r="S88" s="84">
        <f t="shared" si="6"/>
        <v>44391</v>
      </c>
      <c r="T88" s="84">
        <f t="shared" si="6"/>
        <v>44447</v>
      </c>
      <c r="U88" s="84">
        <f t="shared" si="6"/>
        <v>44517</v>
      </c>
      <c r="V88" s="84">
        <f t="shared" si="5"/>
        <v>44328</v>
      </c>
    </row>
    <row r="89" spans="1:22" hidden="1">
      <c r="B89" s="79"/>
      <c r="C89" s="80" t="s">
        <v>873</v>
      </c>
      <c r="D89" s="81"/>
      <c r="E89" s="81"/>
      <c r="F89" s="81"/>
      <c r="G89" s="81"/>
      <c r="H89" s="82"/>
      <c r="I89" s="81"/>
      <c r="J89" s="83"/>
      <c r="K89" s="102"/>
      <c r="L89" s="84"/>
      <c r="M89" s="84"/>
      <c r="N89" s="84"/>
      <c r="O89" s="84"/>
      <c r="P89" s="84">
        <v>44180</v>
      </c>
      <c r="Q89" s="84"/>
      <c r="R89" s="84"/>
      <c r="S89" s="84"/>
      <c r="T89" s="84"/>
      <c r="U89" s="84"/>
      <c r="V89" s="84"/>
    </row>
    <row r="90" spans="1:22">
      <c r="B90" s="79"/>
      <c r="C90" s="247" t="s">
        <v>487</v>
      </c>
      <c r="D90" s="81" t="s">
        <v>142</v>
      </c>
      <c r="E90" s="81" t="s">
        <v>367</v>
      </c>
      <c r="F90" s="81"/>
      <c r="G90" s="81">
        <v>14</v>
      </c>
      <c r="H90" s="82"/>
      <c r="I90" s="81" t="s">
        <v>143</v>
      </c>
      <c r="J90" s="83" t="str">
        <f>C92</f>
        <v>Sketch review with Buying</v>
      </c>
      <c r="K90" s="102" t="s">
        <v>144</v>
      </c>
      <c r="L90" s="328">
        <v>43985</v>
      </c>
      <c r="M90" s="328">
        <v>44041</v>
      </c>
      <c r="N90" s="413">
        <v>44089</v>
      </c>
      <c r="O90" s="413">
        <v>44139</v>
      </c>
      <c r="P90" s="85">
        <v>44208</v>
      </c>
      <c r="Q90" s="84">
        <v>44279</v>
      </c>
      <c r="R90" s="84">
        <v>44342</v>
      </c>
      <c r="S90" s="84">
        <f t="shared" ref="S90:V95" si="9">IFERROR(IF($I90="Before",INDEX(S:S,MATCH($J90,$C:$C,0))-$G90,INDEX(S:S,MATCH($J90,$C:$C,0))+$G90),"")</f>
        <v>44398</v>
      </c>
      <c r="T90" s="84">
        <f t="shared" si="9"/>
        <v>44454</v>
      </c>
      <c r="U90" s="84">
        <f t="shared" si="9"/>
        <v>44524</v>
      </c>
      <c r="V90" s="84">
        <f t="shared" si="9"/>
        <v>44335</v>
      </c>
    </row>
    <row r="91" spans="1:22">
      <c r="B91" s="79"/>
      <c r="C91" s="440" t="s">
        <v>1002</v>
      </c>
      <c r="D91" s="81" t="s">
        <v>142</v>
      </c>
      <c r="E91" s="81" t="s">
        <v>1011</v>
      </c>
      <c r="F91" s="81"/>
      <c r="G91" s="81">
        <v>9</v>
      </c>
      <c r="H91" s="82"/>
      <c r="I91" s="81" t="s">
        <v>143</v>
      </c>
      <c r="J91" s="83" t="str">
        <f>C92</f>
        <v>Sketch review with Buying</v>
      </c>
      <c r="K91" s="102"/>
      <c r="L91" s="328"/>
      <c r="M91" s="328"/>
      <c r="N91" s="413"/>
      <c r="O91" s="413"/>
      <c r="P91" s="452">
        <v>44214</v>
      </c>
      <c r="Q91" s="442">
        <v>44284</v>
      </c>
      <c r="R91" s="442">
        <v>44347</v>
      </c>
      <c r="S91" s="84">
        <f t="shared" si="9"/>
        <v>44403</v>
      </c>
      <c r="T91" s="84">
        <f t="shared" si="9"/>
        <v>44459</v>
      </c>
      <c r="U91" s="84">
        <f t="shared" si="9"/>
        <v>44529</v>
      </c>
      <c r="V91" s="84">
        <f t="shared" si="9"/>
        <v>44340</v>
      </c>
    </row>
    <row r="92" spans="1:22">
      <c r="B92" s="79"/>
      <c r="C92" s="80" t="s">
        <v>488</v>
      </c>
      <c r="D92" s="81" t="s">
        <v>142</v>
      </c>
      <c r="E92" s="81" t="s">
        <v>367</v>
      </c>
      <c r="F92" s="81"/>
      <c r="G92" s="81">
        <v>7</v>
      </c>
      <c r="H92" s="82"/>
      <c r="I92" s="81" t="s">
        <v>143</v>
      </c>
      <c r="J92" s="83" t="str">
        <f>C96</f>
        <v>PD Exceptions - Sweaters/Jackets/Intimates</v>
      </c>
      <c r="K92" s="102" t="s">
        <v>144</v>
      </c>
      <c r="L92" s="313">
        <v>43992</v>
      </c>
      <c r="M92" s="313">
        <v>44048</v>
      </c>
      <c r="N92" s="288">
        <f>IFERROR(IF($I92="Before",INDEX(N:N,MATCH($J92,$C:$C,0))-$G92,INDEX(N:N,MATCH($J92,$C:$C,0))+$G92),"")</f>
        <v>44090</v>
      </c>
      <c r="O92" s="288">
        <v>44146</v>
      </c>
      <c r="P92" s="85">
        <v>44216</v>
      </c>
      <c r="Q92" s="84">
        <v>44286</v>
      </c>
      <c r="R92" s="84">
        <v>44349</v>
      </c>
      <c r="S92" s="84">
        <f t="shared" si="9"/>
        <v>44412</v>
      </c>
      <c r="T92" s="84">
        <f t="shared" si="9"/>
        <v>44468</v>
      </c>
      <c r="U92" s="84">
        <f t="shared" si="9"/>
        <v>44538</v>
      </c>
      <c r="V92" s="84">
        <f t="shared" si="9"/>
        <v>44349</v>
      </c>
    </row>
    <row r="93" spans="1:22">
      <c r="B93" s="79"/>
      <c r="C93" s="80" t="s">
        <v>489</v>
      </c>
      <c r="D93" s="81" t="s">
        <v>142</v>
      </c>
      <c r="E93" s="81" t="s">
        <v>369</v>
      </c>
      <c r="F93" s="81"/>
      <c r="G93" s="81">
        <v>1</v>
      </c>
      <c r="H93" s="82"/>
      <c r="I93" s="81" t="s">
        <v>151</v>
      </c>
      <c r="J93" s="83" t="str">
        <f>C92</f>
        <v>Sketch review with Buying</v>
      </c>
      <c r="K93" s="102" t="s">
        <v>149</v>
      </c>
      <c r="L93" s="84">
        <v>43993</v>
      </c>
      <c r="M93" s="84">
        <v>44050</v>
      </c>
      <c r="N93" s="84">
        <f>IFERROR(IF($I93="Before",INDEX(N:N,MATCH($J93,$C:$C,0))-$G93,INDEX(N:N,MATCH($J93,$C:$C,0))+$G93),"")</f>
        <v>44091</v>
      </c>
      <c r="O93" s="84">
        <v>44147</v>
      </c>
      <c r="P93" s="84">
        <v>44218</v>
      </c>
      <c r="Q93" s="84">
        <v>44288</v>
      </c>
      <c r="R93" s="84">
        <v>44350</v>
      </c>
      <c r="S93" s="84">
        <f t="shared" si="9"/>
        <v>44413</v>
      </c>
      <c r="T93" s="84">
        <f t="shared" si="9"/>
        <v>44469</v>
      </c>
      <c r="U93" s="84">
        <f t="shared" si="9"/>
        <v>44539</v>
      </c>
      <c r="V93" s="84">
        <f t="shared" si="9"/>
        <v>44350</v>
      </c>
    </row>
    <row r="94" spans="1:22" hidden="1">
      <c r="B94" s="79"/>
      <c r="C94" s="337" t="s">
        <v>743</v>
      </c>
      <c r="D94" s="81"/>
      <c r="E94" s="81"/>
      <c r="F94" s="81"/>
      <c r="G94" s="81">
        <v>19</v>
      </c>
      <c r="H94" s="82"/>
      <c r="I94" s="81" t="s">
        <v>143</v>
      </c>
      <c r="J94" s="83" t="str">
        <f>C113</f>
        <v>Sweaters, Jackets, Intimates Wk 1 Set Ups</v>
      </c>
      <c r="K94" s="102"/>
      <c r="L94" s="84">
        <v>43985</v>
      </c>
      <c r="M94" s="84">
        <v>44048</v>
      </c>
      <c r="N94" s="84">
        <f>IFERROR(IF($I94="Before",INDEX(N:N,MATCH($J94,$C:$C,0))-$G94,INDEX(N:N,MATCH($J94,$C:$C,0))+$G94),"")</f>
        <v>44083</v>
      </c>
      <c r="O94" s="84">
        <v>44153</v>
      </c>
      <c r="P94" s="84">
        <v>44230</v>
      </c>
      <c r="Q94" s="84">
        <v>44293</v>
      </c>
      <c r="R94" s="84">
        <v>44342</v>
      </c>
      <c r="S94" s="84">
        <f t="shared" si="9"/>
        <v>44405</v>
      </c>
      <c r="T94" s="84">
        <f t="shared" si="9"/>
        <v>44461</v>
      </c>
      <c r="U94" s="84">
        <f t="shared" si="9"/>
        <v>44531</v>
      </c>
      <c r="V94" s="84">
        <f t="shared" si="9"/>
        <v>44328</v>
      </c>
    </row>
    <row r="95" spans="1:22" s="243" customFormat="1">
      <c r="A95" s="239"/>
      <c r="B95" s="240"/>
      <c r="C95" s="202" t="s">
        <v>490</v>
      </c>
      <c r="D95" s="81" t="s">
        <v>142</v>
      </c>
      <c r="E95" s="81" t="s">
        <v>367</v>
      </c>
      <c r="F95" s="241"/>
      <c r="G95" s="241">
        <v>1</v>
      </c>
      <c r="H95" s="242" t="e">
        <f>NETWORKDAYS(INDEX(#REF!,MATCH(C95,$C$50:$C$187,0)),INDEX(#REF!,MATCH(J95,$C$50:$C$187,0)))-1</f>
        <v>#REF!</v>
      </c>
      <c r="I95" s="241" t="s">
        <v>151</v>
      </c>
      <c r="J95" s="235" t="str">
        <f>C93</f>
        <v>Sketch wraparounds with edits</v>
      </c>
      <c r="K95" s="241" t="s">
        <v>149</v>
      </c>
      <c r="L95" s="84">
        <v>43997</v>
      </c>
      <c r="M95" s="84">
        <v>44055</v>
      </c>
      <c r="N95" s="84">
        <f>IFERROR(IF($I95="Before",INDEX(N:N,MATCH($J95,$C:$C,0))-$G95,INDEX(N:N,MATCH($J95,$C:$C,0))+$G95),"")</f>
        <v>44092</v>
      </c>
      <c r="O95" s="84">
        <v>44148</v>
      </c>
      <c r="P95" s="84">
        <v>44218</v>
      </c>
      <c r="Q95" s="84">
        <v>44288</v>
      </c>
      <c r="R95" s="84">
        <v>44351</v>
      </c>
      <c r="S95" s="84">
        <f t="shared" si="9"/>
        <v>44414</v>
      </c>
      <c r="T95" s="84">
        <f t="shared" si="9"/>
        <v>44470</v>
      </c>
      <c r="U95" s="84">
        <f t="shared" si="9"/>
        <v>44540</v>
      </c>
      <c r="V95" s="84">
        <f t="shared" si="9"/>
        <v>44351</v>
      </c>
    </row>
    <row r="96" spans="1:22">
      <c r="B96" s="79"/>
      <c r="C96" s="259" t="s">
        <v>496</v>
      </c>
      <c r="D96" s="81" t="s">
        <v>142</v>
      </c>
      <c r="E96" s="81" t="s">
        <v>368</v>
      </c>
      <c r="F96" s="81"/>
      <c r="G96" s="81">
        <v>5</v>
      </c>
      <c r="H96" s="82" t="e">
        <f>NETWORKDAYS(INDEX(#REF!,MATCH(C96,$C$50:$C$187,0)),INDEX(#REF!,MATCH(J96,$C$50:$C$187,0)))-1</f>
        <v>#REF!</v>
      </c>
      <c r="I96" s="81" t="s">
        <v>143</v>
      </c>
      <c r="J96" s="83" t="str">
        <f>C113</f>
        <v>Sweaters, Jackets, Intimates Wk 1 Set Ups</v>
      </c>
      <c r="K96" s="81" t="s">
        <v>524</v>
      </c>
      <c r="L96" s="84">
        <v>43999</v>
      </c>
      <c r="M96" s="84">
        <v>44062</v>
      </c>
      <c r="N96" s="84">
        <v>44097</v>
      </c>
      <c r="O96" s="84">
        <v>44153</v>
      </c>
      <c r="P96" s="84">
        <v>44230</v>
      </c>
      <c r="Q96" s="84">
        <v>44293</v>
      </c>
      <c r="R96" s="84">
        <v>44356</v>
      </c>
      <c r="S96" s="84">
        <f t="shared" ref="S96:U97" si="10">IFERROR(IF($I96="Before",INDEX(S:S,MATCH($J96,$C:$C,0))-$G96,INDEX(S:S,MATCH($J96,$C:$C,0))+$G96),"")</f>
        <v>44419</v>
      </c>
      <c r="T96" s="84">
        <f t="shared" si="10"/>
        <v>44475</v>
      </c>
      <c r="U96" s="84">
        <f t="shared" si="10"/>
        <v>44545</v>
      </c>
      <c r="V96" s="84">
        <v>44356</v>
      </c>
    </row>
    <row r="97" spans="1:23">
      <c r="B97" s="79"/>
      <c r="C97" s="259" t="s">
        <v>152</v>
      </c>
      <c r="D97" s="81" t="s">
        <v>142</v>
      </c>
      <c r="E97" s="81" t="s">
        <v>368</v>
      </c>
      <c r="F97" s="81"/>
      <c r="G97" s="81">
        <v>5</v>
      </c>
      <c r="H97" s="82"/>
      <c r="I97" s="81" t="s">
        <v>143</v>
      </c>
      <c r="J97" s="83" t="str">
        <f>C117</f>
        <v>Collection Wk 1 Set ups</v>
      </c>
      <c r="K97" s="81" t="s">
        <v>524</v>
      </c>
      <c r="L97" s="84">
        <v>44006</v>
      </c>
      <c r="M97" s="84">
        <v>44069</v>
      </c>
      <c r="N97" s="84">
        <f>IFERROR(IF($I97="Before",INDEX(N:N,MATCH($J97,$C:$C,0))-$G97,INDEX(N:N,MATCH($J97,$C:$C,0))+$G97),"")</f>
        <v>44104</v>
      </c>
      <c r="O97" s="84">
        <v>44160</v>
      </c>
      <c r="P97" s="84">
        <v>44230</v>
      </c>
      <c r="Q97" s="84">
        <v>44300</v>
      </c>
      <c r="R97" s="84">
        <v>44363</v>
      </c>
      <c r="S97" s="84">
        <f t="shared" si="10"/>
        <v>44426</v>
      </c>
      <c r="T97" s="84">
        <f t="shared" si="10"/>
        <v>44482</v>
      </c>
      <c r="U97" s="84">
        <f t="shared" si="10"/>
        <v>44552</v>
      </c>
      <c r="V97" s="84">
        <f>IFERROR(IF($I97="Before",INDEX(V:V,MATCH($J97,$C:$C,0))-$G97,INDEX(V:V,MATCH($J97,$C:$C,0))+$G97),"")</f>
        <v>44349</v>
      </c>
    </row>
    <row r="98" spans="1:23">
      <c r="B98" s="79"/>
      <c r="C98" s="433" t="s">
        <v>946</v>
      </c>
      <c r="D98" s="434"/>
      <c r="E98" s="434"/>
      <c r="F98" s="434"/>
      <c r="G98" s="434"/>
      <c r="H98" s="435"/>
      <c r="I98" s="434"/>
      <c r="J98" s="436"/>
      <c r="K98" s="434"/>
      <c r="L98" s="437"/>
      <c r="M98" s="437"/>
      <c r="N98" s="437"/>
      <c r="O98" s="437" t="s">
        <v>947</v>
      </c>
      <c r="P98" s="437" t="s">
        <v>947</v>
      </c>
      <c r="Q98" s="437" t="s">
        <v>947</v>
      </c>
      <c r="R98" s="437" t="s">
        <v>947</v>
      </c>
      <c r="S98" s="84"/>
      <c r="T98" s="84"/>
      <c r="U98" s="84"/>
      <c r="V98" s="84"/>
    </row>
    <row r="99" spans="1:23">
      <c r="B99" s="79"/>
      <c r="C99" s="259" t="s">
        <v>930</v>
      </c>
      <c r="D99" s="81" t="s">
        <v>146</v>
      </c>
      <c r="E99" s="81" t="s">
        <v>367</v>
      </c>
      <c r="F99" s="81"/>
      <c r="G99" s="81">
        <v>14</v>
      </c>
      <c r="H99" s="82"/>
      <c r="I99" s="81" t="s">
        <v>143</v>
      </c>
      <c r="J99" s="83" t="str">
        <f>C100</f>
        <v>Deadline for art x digital print sample yardage - Structured, Intimates, Knits</v>
      </c>
      <c r="K99" s="81"/>
      <c r="L99" s="84"/>
      <c r="M99" s="84"/>
      <c r="N99" s="84"/>
      <c r="O99" s="84">
        <f>O100-14</f>
        <v>44146</v>
      </c>
      <c r="P99" s="84">
        <v>44183</v>
      </c>
      <c r="Q99" s="84">
        <f t="shared" ref="Q99:V99" si="11">IFERROR(IF($I99="Before",INDEX(Q:Q,MATCH($J99,$C:$C,0))-$G99,INDEX(Q:Q,MATCH($J99,$C:$C,0))+$G99),"")</f>
        <v>44288</v>
      </c>
      <c r="R99" s="84">
        <f t="shared" si="11"/>
        <v>44344</v>
      </c>
      <c r="S99" s="84">
        <f t="shared" si="11"/>
        <v>44407</v>
      </c>
      <c r="T99" s="84">
        <f t="shared" si="11"/>
        <v>44463</v>
      </c>
      <c r="U99" s="84">
        <f t="shared" si="11"/>
        <v>44533</v>
      </c>
      <c r="V99" s="84">
        <f t="shared" si="11"/>
        <v>44330</v>
      </c>
    </row>
    <row r="100" spans="1:23">
      <c r="B100" s="79"/>
      <c r="C100" s="258" t="s">
        <v>742</v>
      </c>
      <c r="D100" s="81" t="s">
        <v>146</v>
      </c>
      <c r="E100" s="81" t="s">
        <v>367</v>
      </c>
      <c r="F100" s="81"/>
      <c r="G100" s="81">
        <v>7</v>
      </c>
      <c r="H100" s="82"/>
      <c r="I100" s="81" t="s">
        <v>143</v>
      </c>
      <c r="J100" s="83" t="str">
        <f>C114</f>
        <v>Sweaters, Jackets, Intimates Wk 1 Tech Pack X</v>
      </c>
      <c r="K100" s="81" t="s">
        <v>147</v>
      </c>
      <c r="L100" s="84">
        <v>44001</v>
      </c>
      <c r="M100" s="84">
        <v>44064</v>
      </c>
      <c r="N100" s="84">
        <f>IFERROR(IF($I100="Before",INDEX(N:N,MATCH($J100,$C:$C,0))-$G100,INDEX(N:N,MATCH($J100,$C:$C,0))+$G100),"")</f>
        <v>44099</v>
      </c>
      <c r="O100" s="312">
        <v>44160</v>
      </c>
      <c r="P100" s="85">
        <v>44204</v>
      </c>
      <c r="Q100" s="84">
        <v>44302</v>
      </c>
      <c r="R100" s="84">
        <v>44358</v>
      </c>
      <c r="S100" s="84">
        <f t="shared" ref="S100:V101" si="12">IFERROR(IF($I100="Before",INDEX(S:S,MATCH($J100,$C:$C,0))-$G100,INDEX(S:S,MATCH($J100,$C:$C,0))+$G100),"")</f>
        <v>44421</v>
      </c>
      <c r="T100" s="84">
        <f t="shared" si="12"/>
        <v>44477</v>
      </c>
      <c r="U100" s="84">
        <f t="shared" si="12"/>
        <v>44547</v>
      </c>
      <c r="V100" s="84">
        <f t="shared" si="12"/>
        <v>44344</v>
      </c>
    </row>
    <row r="101" spans="1:23">
      <c r="B101" s="79"/>
      <c r="C101" s="258" t="s">
        <v>741</v>
      </c>
      <c r="D101" s="81" t="s">
        <v>146</v>
      </c>
      <c r="E101" s="81" t="s">
        <v>367</v>
      </c>
      <c r="F101" s="81"/>
      <c r="G101" s="81">
        <v>10</v>
      </c>
      <c r="H101" s="82"/>
      <c r="I101" s="81" t="s">
        <v>143</v>
      </c>
      <c r="J101" s="83" t="str">
        <f>C117</f>
        <v>Collection Wk 1 Set ups</v>
      </c>
      <c r="K101" s="81"/>
      <c r="L101" s="84">
        <v>44001</v>
      </c>
      <c r="M101" s="84">
        <v>44064</v>
      </c>
      <c r="N101" s="84">
        <f>IFERROR(IF($I101="Before",INDEX(N:N,MATCH($J101,$C:$C,0))-$G101,INDEX(N:N,MATCH($J101,$C:$C,0))+$G101),"")</f>
        <v>44099</v>
      </c>
      <c r="O101" s="84">
        <v>44148</v>
      </c>
      <c r="P101" s="85">
        <v>44204</v>
      </c>
      <c r="Q101" s="84">
        <v>44302</v>
      </c>
      <c r="R101" s="84">
        <v>44358</v>
      </c>
      <c r="S101" s="84">
        <f t="shared" si="12"/>
        <v>44421</v>
      </c>
      <c r="T101" s="84">
        <f t="shared" si="12"/>
        <v>44477</v>
      </c>
      <c r="U101" s="84">
        <f t="shared" si="12"/>
        <v>44547</v>
      </c>
      <c r="V101" s="84">
        <f t="shared" si="12"/>
        <v>44344</v>
      </c>
    </row>
    <row r="102" spans="1:23" hidden="1">
      <c r="B102" s="79"/>
      <c r="C102" s="258" t="s">
        <v>945</v>
      </c>
      <c r="D102" s="81"/>
      <c r="E102" s="81"/>
      <c r="F102" s="81"/>
      <c r="G102" s="81"/>
      <c r="H102" s="82"/>
      <c r="I102" s="81"/>
      <c r="J102" s="83"/>
      <c r="K102" s="81"/>
      <c r="L102" s="84"/>
      <c r="M102" s="84"/>
      <c r="N102" s="84"/>
      <c r="O102" s="84"/>
      <c r="P102" s="85">
        <v>44232</v>
      </c>
      <c r="Q102" s="84"/>
      <c r="R102" s="84"/>
      <c r="S102" s="84"/>
      <c r="T102" s="84"/>
      <c r="U102" s="84"/>
      <c r="V102" s="84"/>
    </row>
    <row r="103" spans="1:23">
      <c r="B103" s="79"/>
      <c r="C103" s="258" t="s">
        <v>609</v>
      </c>
      <c r="D103" s="81" t="s">
        <v>146</v>
      </c>
      <c r="E103" s="81" t="s">
        <v>367</v>
      </c>
      <c r="F103" s="81"/>
      <c r="G103" s="81">
        <v>18</v>
      </c>
      <c r="H103" s="82"/>
      <c r="I103" s="81" t="s">
        <v>143</v>
      </c>
      <c r="J103" s="83" t="str">
        <f>C134</f>
        <v xml:space="preserve">M1 Finalization </v>
      </c>
      <c r="K103" s="81"/>
      <c r="L103" s="84">
        <v>44036</v>
      </c>
      <c r="M103" s="84">
        <v>44092</v>
      </c>
      <c r="N103" s="84">
        <f>IFERROR(IF($I103="Before",INDEX(N:N,MATCH($J103,$C:$C,0))-$G103,INDEX(N:N,MATCH($J103,$C:$C,0))+$G103),"")</f>
        <v>44134</v>
      </c>
      <c r="O103" s="84">
        <v>44211</v>
      </c>
      <c r="P103" s="84">
        <v>44267</v>
      </c>
      <c r="Q103" s="84">
        <v>44330</v>
      </c>
      <c r="R103" s="84">
        <v>44386</v>
      </c>
      <c r="S103" s="84">
        <f>IFERROR(IF($I103="Before",INDEX(S:S,MATCH($J103,$C:$C,0))-$G103,INDEX(S:S,MATCH($J103,$C:$C,0))+$G103),"")</f>
        <v>44456</v>
      </c>
      <c r="T103" s="84">
        <f>IFERROR(IF($I103="Before",INDEX(T:T,MATCH($J103,$C:$C,0))-$G103,INDEX(T:T,MATCH($J103,$C:$C,0))+$G103),"")</f>
        <v>44512</v>
      </c>
      <c r="U103" s="84">
        <f>IFERROR(IF($I103="Before",INDEX(U:U,MATCH($J103,$C:$C,0))-$G103,INDEX(U:U,MATCH($J103,$C:$C,0))+$G103),"")</f>
        <v>44582</v>
      </c>
      <c r="V103" s="84">
        <f>IFERROR(IF($I103="Before",INDEX(V:V,MATCH($J103,$C:$C,0))-$G103,INDEX(V:V,MATCH($J103,$C:$C,0))+$G103),"")</f>
        <v>44379</v>
      </c>
    </row>
    <row r="104" spans="1:23" hidden="1">
      <c r="B104" s="79"/>
      <c r="C104" s="258" t="s">
        <v>944</v>
      </c>
      <c r="D104" s="81"/>
      <c r="E104" s="81"/>
      <c r="F104" s="81"/>
      <c r="G104" s="81"/>
      <c r="H104" s="82"/>
      <c r="I104" s="81"/>
      <c r="J104" s="83"/>
      <c r="K104" s="81"/>
      <c r="L104" s="84"/>
      <c r="M104" s="84"/>
      <c r="N104" s="84"/>
      <c r="O104" s="84"/>
      <c r="P104" s="84">
        <v>44204</v>
      </c>
      <c r="Q104" s="84"/>
      <c r="R104" s="84"/>
      <c r="S104" s="84"/>
      <c r="T104" s="84"/>
      <c r="U104" s="84"/>
      <c r="V104" s="84"/>
    </row>
    <row r="105" spans="1:23" s="412" customFormat="1">
      <c r="A105" s="408"/>
      <c r="B105" s="409"/>
      <c r="C105" s="238" t="s">
        <v>851</v>
      </c>
      <c r="D105" s="81" t="s">
        <v>146</v>
      </c>
      <c r="E105" s="366" t="s">
        <v>367</v>
      </c>
      <c r="F105" s="410"/>
      <c r="G105" s="410">
        <v>18</v>
      </c>
      <c r="H105" s="411"/>
      <c r="I105" s="410" t="s">
        <v>143</v>
      </c>
      <c r="J105" s="238" t="str">
        <f>C156</f>
        <v>POHO MONTH 1 ocean fabric commit meeting</v>
      </c>
      <c r="K105" s="410"/>
      <c r="L105" s="85">
        <v>44015</v>
      </c>
      <c r="M105" s="85">
        <v>44078</v>
      </c>
      <c r="N105" s="85">
        <f t="shared" ref="N105" si="13">N116</f>
        <v>44113</v>
      </c>
      <c r="O105" s="85">
        <v>44183</v>
      </c>
      <c r="P105" s="369">
        <v>44229</v>
      </c>
      <c r="Q105" s="84">
        <v>44316</v>
      </c>
      <c r="R105" s="84">
        <v>44372</v>
      </c>
      <c r="S105" s="84">
        <f t="shared" ref="S105:V124" si="14">IFERROR(IF($I105="Before",INDEX(S:S,MATCH($J105,$C:$C,0))-$G105,INDEX(S:S,MATCH($J105,$C:$C,0))+$G105),"")</f>
        <v>44437</v>
      </c>
      <c r="T105" s="84">
        <f t="shared" si="14"/>
        <v>44505</v>
      </c>
      <c r="U105" s="84">
        <f t="shared" si="14"/>
        <v>44554</v>
      </c>
      <c r="V105" s="84">
        <f t="shared" si="14"/>
        <v>44381</v>
      </c>
    </row>
    <row r="106" spans="1:23">
      <c r="B106" s="79"/>
      <c r="C106" s="238" t="s">
        <v>824</v>
      </c>
      <c r="D106" s="81" t="s">
        <v>146</v>
      </c>
      <c r="E106" s="81" t="s">
        <v>367</v>
      </c>
      <c r="F106" s="81"/>
      <c r="G106" s="81">
        <v>33</v>
      </c>
      <c r="H106" s="82"/>
      <c r="I106" s="81" t="s">
        <v>143</v>
      </c>
      <c r="J106" s="83" t="str">
        <f>C130</f>
        <v xml:space="preserve">Sample x </v>
      </c>
      <c r="K106" s="81" t="s">
        <v>147</v>
      </c>
      <c r="L106" s="85">
        <v>44013</v>
      </c>
      <c r="M106" s="85">
        <v>44071</v>
      </c>
      <c r="N106" s="85">
        <v>44113</v>
      </c>
      <c r="O106" s="85">
        <v>44176</v>
      </c>
      <c r="P106" s="84">
        <v>44253</v>
      </c>
      <c r="Q106" s="84">
        <v>44316</v>
      </c>
      <c r="R106" s="84">
        <v>44372</v>
      </c>
      <c r="S106" s="84">
        <f t="shared" si="14"/>
        <v>44428</v>
      </c>
      <c r="T106" s="84">
        <f t="shared" si="14"/>
        <v>44484</v>
      </c>
      <c r="U106" s="84">
        <f t="shared" si="14"/>
        <v>44554</v>
      </c>
      <c r="V106" s="84">
        <f t="shared" si="14"/>
        <v>44351</v>
      </c>
    </row>
    <row r="107" spans="1:23">
      <c r="B107" s="79"/>
      <c r="C107" s="238" t="s">
        <v>825</v>
      </c>
      <c r="D107" s="81" t="s">
        <v>146</v>
      </c>
      <c r="E107" s="81" t="s">
        <v>367</v>
      </c>
      <c r="F107" s="81"/>
      <c r="G107" s="81">
        <v>26</v>
      </c>
      <c r="H107" s="82"/>
      <c r="I107" s="81" t="s">
        <v>143</v>
      </c>
      <c r="J107" s="83" t="str">
        <f>C130</f>
        <v xml:space="preserve">Sample x </v>
      </c>
      <c r="K107" s="81"/>
      <c r="L107" s="85">
        <v>44020</v>
      </c>
      <c r="M107" s="85">
        <v>44077</v>
      </c>
      <c r="N107" s="85">
        <v>44120</v>
      </c>
      <c r="O107" s="85">
        <v>44183</v>
      </c>
      <c r="P107" s="84">
        <v>44260</v>
      </c>
      <c r="Q107" s="84">
        <v>44330</v>
      </c>
      <c r="R107" s="84">
        <v>44386</v>
      </c>
      <c r="S107" s="84">
        <f t="shared" si="14"/>
        <v>44435</v>
      </c>
      <c r="T107" s="84">
        <f t="shared" si="14"/>
        <v>44491</v>
      </c>
      <c r="U107" s="84">
        <f t="shared" si="14"/>
        <v>44561</v>
      </c>
      <c r="V107" s="84">
        <f t="shared" si="14"/>
        <v>44358</v>
      </c>
    </row>
    <row r="108" spans="1:23">
      <c r="B108" s="79"/>
      <c r="C108" s="238" t="s">
        <v>846</v>
      </c>
      <c r="D108" s="81" t="s">
        <v>146</v>
      </c>
      <c r="E108" s="81" t="s">
        <v>367</v>
      </c>
      <c r="F108" s="81"/>
      <c r="G108" s="81">
        <v>11</v>
      </c>
      <c r="H108" s="82"/>
      <c r="I108" s="81" t="s">
        <v>143</v>
      </c>
      <c r="J108" s="83" t="str">
        <f>C134</f>
        <v xml:space="preserve">M1 Finalization </v>
      </c>
      <c r="K108" s="81"/>
      <c r="L108" s="85">
        <v>44043</v>
      </c>
      <c r="M108" s="85">
        <v>44099</v>
      </c>
      <c r="N108" s="85">
        <v>44141</v>
      </c>
      <c r="O108" s="85">
        <v>44204</v>
      </c>
      <c r="P108" s="84">
        <v>44281</v>
      </c>
      <c r="Q108" s="84">
        <f>IFERROR(IF($I108="Before",INDEX(Q:Q,MATCH($J108,$C:$C,0))-$G108,INDEX(Q:Q,MATCH($J108,$C:$C,0))+$G108),"")</f>
        <v>44344</v>
      </c>
      <c r="R108" s="84">
        <v>44400</v>
      </c>
      <c r="S108" s="84">
        <f t="shared" si="14"/>
        <v>44463</v>
      </c>
      <c r="T108" s="84">
        <f t="shared" si="14"/>
        <v>44519</v>
      </c>
      <c r="U108" s="84">
        <f t="shared" si="14"/>
        <v>44589</v>
      </c>
      <c r="V108" s="84">
        <f t="shared" si="14"/>
        <v>44386</v>
      </c>
      <c r="W108" s="364"/>
    </row>
    <row r="109" spans="1:23">
      <c r="B109" s="79"/>
      <c r="C109" s="238" t="s">
        <v>739</v>
      </c>
      <c r="D109" s="81" t="s">
        <v>146</v>
      </c>
      <c r="E109" s="81" t="s">
        <v>367</v>
      </c>
      <c r="F109" s="81"/>
      <c r="G109" s="81">
        <v>32</v>
      </c>
      <c r="H109" s="82"/>
      <c r="I109" s="81" t="s">
        <v>143</v>
      </c>
      <c r="J109" s="83" t="str">
        <f>C134</f>
        <v xml:space="preserve">M1 Finalization </v>
      </c>
      <c r="K109" s="81" t="s">
        <v>147</v>
      </c>
      <c r="L109" s="84">
        <v>44022</v>
      </c>
      <c r="M109" s="84">
        <v>44078</v>
      </c>
      <c r="N109" s="84">
        <f t="shared" ref="N109:N120" si="15">IFERROR(IF($I109="Before",INDEX(N:N,MATCH($J109,$C:$C,0))-$G109,INDEX(N:N,MATCH($J109,$C:$C,0))+$G109),"")</f>
        <v>44120</v>
      </c>
      <c r="O109" s="84">
        <v>44197</v>
      </c>
      <c r="P109" s="84">
        <v>44260</v>
      </c>
      <c r="Q109" s="84">
        <v>44323</v>
      </c>
      <c r="R109" s="84">
        <v>44379</v>
      </c>
      <c r="S109" s="84">
        <f t="shared" si="14"/>
        <v>44442</v>
      </c>
      <c r="T109" s="84">
        <f t="shared" si="14"/>
        <v>44498</v>
      </c>
      <c r="U109" s="84">
        <f t="shared" si="14"/>
        <v>44568</v>
      </c>
      <c r="V109" s="84">
        <f t="shared" si="14"/>
        <v>44365</v>
      </c>
    </row>
    <row r="110" spans="1:23">
      <c r="B110" s="79"/>
      <c r="C110" s="238" t="s">
        <v>740</v>
      </c>
      <c r="D110" s="81" t="s">
        <v>146</v>
      </c>
      <c r="E110" s="81" t="s">
        <v>367</v>
      </c>
      <c r="F110" s="81"/>
      <c r="G110" s="81">
        <v>25</v>
      </c>
      <c r="H110" s="82"/>
      <c r="I110" s="81" t="s">
        <v>143</v>
      </c>
      <c r="J110" s="83" t="str">
        <f>C134</f>
        <v xml:space="preserve">M1 Finalization </v>
      </c>
      <c r="K110" s="81"/>
      <c r="L110" s="84">
        <v>44029</v>
      </c>
      <c r="M110" s="84">
        <v>44085</v>
      </c>
      <c r="N110" s="84">
        <f t="shared" si="15"/>
        <v>44127</v>
      </c>
      <c r="O110" s="84">
        <v>44204</v>
      </c>
      <c r="P110" s="84">
        <v>44267</v>
      </c>
      <c r="Q110" s="84">
        <v>44330</v>
      </c>
      <c r="R110" s="84">
        <v>44386</v>
      </c>
      <c r="S110" s="84">
        <f t="shared" si="14"/>
        <v>44449</v>
      </c>
      <c r="T110" s="84">
        <f t="shared" si="14"/>
        <v>44505</v>
      </c>
      <c r="U110" s="84">
        <f t="shared" si="14"/>
        <v>44575</v>
      </c>
      <c r="V110" s="84">
        <f t="shared" si="14"/>
        <v>44372</v>
      </c>
    </row>
    <row r="111" spans="1:23" hidden="1">
      <c r="B111" s="79"/>
      <c r="C111" s="338" t="s">
        <v>744</v>
      </c>
      <c r="D111" s="81"/>
      <c r="E111" s="81"/>
      <c r="F111" s="81"/>
      <c r="G111" s="81">
        <v>0</v>
      </c>
      <c r="H111" s="82"/>
      <c r="I111" s="81" t="s">
        <v>143</v>
      </c>
      <c r="J111" s="83" t="str">
        <f>C113</f>
        <v>Sweaters, Jackets, Intimates Wk 1 Set Ups</v>
      </c>
      <c r="K111" s="81"/>
      <c r="L111" s="84">
        <v>44004</v>
      </c>
      <c r="M111" s="84">
        <v>44067</v>
      </c>
      <c r="N111" s="84">
        <f t="shared" si="15"/>
        <v>44102</v>
      </c>
      <c r="O111" s="84">
        <v>44172</v>
      </c>
      <c r="P111" s="84">
        <v>44249</v>
      </c>
      <c r="Q111" s="84">
        <v>44312</v>
      </c>
      <c r="R111" s="84">
        <v>44361</v>
      </c>
      <c r="S111" s="84">
        <f t="shared" si="14"/>
        <v>44424</v>
      </c>
      <c r="T111" s="84">
        <f t="shared" si="14"/>
        <v>44480</v>
      </c>
      <c r="U111" s="84">
        <f t="shared" si="14"/>
        <v>44550</v>
      </c>
      <c r="V111" s="84">
        <f t="shared" si="14"/>
        <v>44347</v>
      </c>
    </row>
    <row r="112" spans="1:23" hidden="1">
      <c r="B112" s="79"/>
      <c r="C112" s="338" t="s">
        <v>745</v>
      </c>
      <c r="D112" s="81"/>
      <c r="E112" s="81"/>
      <c r="F112" s="81"/>
      <c r="G112" s="81">
        <v>0</v>
      </c>
      <c r="H112" s="82"/>
      <c r="I112" s="81" t="s">
        <v>143</v>
      </c>
      <c r="J112" s="83" t="str">
        <f>C114</f>
        <v>Sweaters, Jackets, Intimates Wk 1 Tech Pack X</v>
      </c>
      <c r="K112" s="81"/>
      <c r="L112" s="84">
        <v>44008</v>
      </c>
      <c r="M112" s="84">
        <v>44071</v>
      </c>
      <c r="N112" s="84">
        <f t="shared" si="15"/>
        <v>44106</v>
      </c>
      <c r="O112" s="84">
        <v>44176</v>
      </c>
      <c r="P112" s="84">
        <v>44253</v>
      </c>
      <c r="Q112" s="84">
        <v>44316</v>
      </c>
      <c r="R112" s="84">
        <v>44365</v>
      </c>
      <c r="S112" s="84">
        <f t="shared" si="14"/>
        <v>44428</v>
      </c>
      <c r="T112" s="84">
        <f t="shared" si="14"/>
        <v>44484</v>
      </c>
      <c r="U112" s="84">
        <f t="shared" si="14"/>
        <v>44554</v>
      </c>
      <c r="V112" s="84">
        <f t="shared" si="14"/>
        <v>44351</v>
      </c>
    </row>
    <row r="113" spans="2:22">
      <c r="B113" s="79"/>
      <c r="C113" s="80" t="s">
        <v>201</v>
      </c>
      <c r="D113" s="81" t="s">
        <v>142</v>
      </c>
      <c r="E113" s="81" t="s">
        <v>367</v>
      </c>
      <c r="F113" s="81"/>
      <c r="G113" s="81">
        <v>4</v>
      </c>
      <c r="H113" s="82" t="e">
        <f>NETWORKDAYS(INDEX(#REF!,MATCH(C113,$C$50:$C$187,0)),INDEX(#REF!,MATCH(J113,$C$50:$C$187,0)))-1</f>
        <v>#REF!</v>
      </c>
      <c r="I113" s="81" t="s">
        <v>143</v>
      </c>
      <c r="J113" s="83" t="str">
        <f>C114</f>
        <v>Sweaters, Jackets, Intimates Wk 1 Tech Pack X</v>
      </c>
      <c r="K113" s="81" t="s">
        <v>145</v>
      </c>
      <c r="L113" s="84">
        <v>44001</v>
      </c>
      <c r="M113" s="288">
        <v>44060</v>
      </c>
      <c r="N113" s="84">
        <f t="shared" si="15"/>
        <v>44102</v>
      </c>
      <c r="O113" s="84">
        <v>44172</v>
      </c>
      <c r="P113" s="289">
        <v>44249</v>
      </c>
      <c r="Q113" s="288">
        <f t="shared" ref="Q113:R116" si="16">IFERROR(IF($I113="Before",INDEX(Q:Q,MATCH($J113,$C:$C,0))-$G113,INDEX(Q:Q,MATCH($J113,$C:$C,0))+$G113),"")</f>
        <v>44305</v>
      </c>
      <c r="R113" s="288">
        <f t="shared" si="16"/>
        <v>44361</v>
      </c>
      <c r="S113" s="84">
        <f t="shared" si="14"/>
        <v>44424</v>
      </c>
      <c r="T113" s="84">
        <f t="shared" si="14"/>
        <v>44480</v>
      </c>
      <c r="U113" s="84">
        <f t="shared" si="14"/>
        <v>44550</v>
      </c>
      <c r="V113" s="84">
        <f t="shared" si="14"/>
        <v>44347</v>
      </c>
    </row>
    <row r="114" spans="2:22">
      <c r="B114" s="79"/>
      <c r="C114" s="80" t="s">
        <v>202</v>
      </c>
      <c r="D114" s="81" t="s">
        <v>146</v>
      </c>
      <c r="E114" s="81" t="s">
        <v>903</v>
      </c>
      <c r="F114" s="81"/>
      <c r="G114" s="81">
        <v>33</v>
      </c>
      <c r="H114" s="82" t="e">
        <f>NETWORKDAYS(INDEX(#REF!,MATCH(C114,$C$50:$C$187,0)),INDEX(#REF!,MATCH(J114,$C$50:$C$187,0)))-1</f>
        <v>#REF!</v>
      </c>
      <c r="I114" s="81" t="s">
        <v>143</v>
      </c>
      <c r="J114" s="83" t="str">
        <f>C129</f>
        <v xml:space="preserve">Sample x </v>
      </c>
      <c r="K114" s="81" t="s">
        <v>147</v>
      </c>
      <c r="L114" s="84">
        <v>44008</v>
      </c>
      <c r="M114" s="288">
        <v>44064</v>
      </c>
      <c r="N114" s="84">
        <f t="shared" si="15"/>
        <v>44106</v>
      </c>
      <c r="O114" s="84">
        <v>44176</v>
      </c>
      <c r="P114" s="289">
        <v>44253</v>
      </c>
      <c r="Q114" s="288">
        <f t="shared" si="16"/>
        <v>44309</v>
      </c>
      <c r="R114" s="288">
        <f t="shared" si="16"/>
        <v>44365</v>
      </c>
      <c r="S114" s="84">
        <f t="shared" si="14"/>
        <v>44428</v>
      </c>
      <c r="T114" s="84">
        <f t="shared" si="14"/>
        <v>44484</v>
      </c>
      <c r="U114" s="84">
        <f t="shared" si="14"/>
        <v>44554</v>
      </c>
      <c r="V114" s="84">
        <f t="shared" si="14"/>
        <v>44351</v>
      </c>
    </row>
    <row r="115" spans="2:22">
      <c r="B115" s="79"/>
      <c r="C115" s="80" t="s">
        <v>357</v>
      </c>
      <c r="D115" s="81" t="s">
        <v>142</v>
      </c>
      <c r="E115" s="81" t="s">
        <v>367</v>
      </c>
      <c r="F115" s="81"/>
      <c r="G115" s="81">
        <v>4</v>
      </c>
      <c r="H115" s="82" t="e">
        <f>NETWORKDAYS(INDEX(#REF!,MATCH(C115,$C$50:$C$187,0)),INDEX(#REF!,MATCH(J115,$C$50:$C$187,0)))-1</f>
        <v>#REF!</v>
      </c>
      <c r="I115" s="81" t="s">
        <v>143</v>
      </c>
      <c r="J115" s="83" t="str">
        <f t="shared" ref="J115" si="17">C116</f>
        <v>Sweaters, Jackets, Intimates Wk 2 Tech Pack X</v>
      </c>
      <c r="K115" s="81" t="s">
        <v>145</v>
      </c>
      <c r="L115" s="84">
        <v>44011</v>
      </c>
      <c r="M115" s="288">
        <v>44074</v>
      </c>
      <c r="N115" s="84">
        <f t="shared" si="15"/>
        <v>44109</v>
      </c>
      <c r="O115" s="84">
        <v>44179</v>
      </c>
      <c r="P115" s="288">
        <f>IFERROR(IF($I115="Before",INDEX(P:P,MATCH($J115,$C:$C,0))-$G115,INDEX(P:P,MATCH($J115,$C:$C,0))+$G115),"")</f>
        <v>44256</v>
      </c>
      <c r="Q115" s="288">
        <f t="shared" si="16"/>
        <v>44312</v>
      </c>
      <c r="R115" s="288">
        <f t="shared" si="16"/>
        <v>44368</v>
      </c>
      <c r="S115" s="84">
        <f t="shared" si="14"/>
        <v>44431</v>
      </c>
      <c r="T115" s="84">
        <f t="shared" si="14"/>
        <v>44487</v>
      </c>
      <c r="U115" s="84">
        <f t="shared" si="14"/>
        <v>44557</v>
      </c>
      <c r="V115" s="84">
        <f t="shared" si="14"/>
        <v>44354</v>
      </c>
    </row>
    <row r="116" spans="2:22">
      <c r="B116" s="79"/>
      <c r="C116" s="86" t="s">
        <v>358</v>
      </c>
      <c r="D116" s="81" t="s">
        <v>146</v>
      </c>
      <c r="E116" s="81" t="s">
        <v>903</v>
      </c>
      <c r="F116" s="81"/>
      <c r="G116" s="81">
        <v>26</v>
      </c>
      <c r="H116" s="82" t="e">
        <f>NETWORKDAYS(INDEX(#REF!,MATCH(C116,$C$50:$C$187,0)),INDEX(#REF!,MATCH(J116,$C$50:$C$187,0)))-1</f>
        <v>#REF!</v>
      </c>
      <c r="I116" s="81" t="s">
        <v>143</v>
      </c>
      <c r="J116" s="83" t="str">
        <f>C129</f>
        <v xml:space="preserve">Sample x </v>
      </c>
      <c r="K116" s="81" t="s">
        <v>147</v>
      </c>
      <c r="L116" s="84">
        <v>44015</v>
      </c>
      <c r="M116" s="288">
        <v>44078</v>
      </c>
      <c r="N116" s="84">
        <f t="shared" si="15"/>
        <v>44113</v>
      </c>
      <c r="O116" s="84">
        <v>44183</v>
      </c>
      <c r="P116" s="288">
        <f>IFERROR(IF($I116="Before",INDEX(P:P,MATCH($J116,$C:$C,0))-$G116,INDEX(P:P,MATCH($J116,$C:$C,0))+$G116),"")</f>
        <v>44260</v>
      </c>
      <c r="Q116" s="288">
        <f t="shared" si="16"/>
        <v>44316</v>
      </c>
      <c r="R116" s="288">
        <f t="shared" si="16"/>
        <v>44372</v>
      </c>
      <c r="S116" s="84">
        <f t="shared" si="14"/>
        <v>44435</v>
      </c>
      <c r="T116" s="84">
        <f t="shared" si="14"/>
        <v>44491</v>
      </c>
      <c r="U116" s="84">
        <f t="shared" si="14"/>
        <v>44561</v>
      </c>
      <c r="V116" s="84">
        <f t="shared" si="14"/>
        <v>44358</v>
      </c>
    </row>
    <row r="117" spans="2:22">
      <c r="B117" s="79"/>
      <c r="C117" s="86" t="s">
        <v>261</v>
      </c>
      <c r="D117" s="81" t="s">
        <v>142</v>
      </c>
      <c r="E117" s="81" t="s">
        <v>367</v>
      </c>
      <c r="F117" s="81"/>
      <c r="G117" s="81">
        <v>4</v>
      </c>
      <c r="H117" s="82"/>
      <c r="I117" s="81" t="s">
        <v>143</v>
      </c>
      <c r="J117" s="83" t="str">
        <f>C118</f>
        <v>Collection Wk 1 Tech pack x</v>
      </c>
      <c r="K117" s="81" t="s">
        <v>145</v>
      </c>
      <c r="L117" s="84">
        <v>44011</v>
      </c>
      <c r="M117" s="84">
        <v>44074</v>
      </c>
      <c r="N117" s="84">
        <f t="shared" si="15"/>
        <v>44109</v>
      </c>
      <c r="O117" s="84">
        <v>44172</v>
      </c>
      <c r="P117" s="84">
        <v>44256</v>
      </c>
      <c r="Q117" s="84">
        <v>44319</v>
      </c>
      <c r="R117" s="84">
        <v>44375</v>
      </c>
      <c r="S117" s="84">
        <f t="shared" si="14"/>
        <v>44431</v>
      </c>
      <c r="T117" s="84">
        <f t="shared" si="14"/>
        <v>44487</v>
      </c>
      <c r="U117" s="84">
        <f t="shared" si="14"/>
        <v>44557</v>
      </c>
      <c r="V117" s="84">
        <f t="shared" si="14"/>
        <v>44354</v>
      </c>
    </row>
    <row r="118" spans="2:22">
      <c r="B118" s="79"/>
      <c r="C118" s="86" t="s">
        <v>262</v>
      </c>
      <c r="D118" s="81" t="s">
        <v>146</v>
      </c>
      <c r="E118" s="81" t="s">
        <v>903</v>
      </c>
      <c r="F118" s="81"/>
      <c r="G118" s="81">
        <v>26</v>
      </c>
      <c r="H118" s="82"/>
      <c r="I118" s="81" t="s">
        <v>143</v>
      </c>
      <c r="J118" s="83" t="str">
        <f>C130</f>
        <v xml:space="preserve">Sample x </v>
      </c>
      <c r="K118" s="81" t="s">
        <v>147</v>
      </c>
      <c r="L118" s="84">
        <v>44015</v>
      </c>
      <c r="M118" s="84">
        <v>44078</v>
      </c>
      <c r="N118" s="84">
        <f t="shared" si="15"/>
        <v>44113</v>
      </c>
      <c r="O118" s="84">
        <v>44176</v>
      </c>
      <c r="P118" s="84">
        <v>44260</v>
      </c>
      <c r="Q118" s="84">
        <v>44323</v>
      </c>
      <c r="R118" s="84">
        <v>44379</v>
      </c>
      <c r="S118" s="84">
        <f t="shared" si="14"/>
        <v>44435</v>
      </c>
      <c r="T118" s="84">
        <f t="shared" si="14"/>
        <v>44491</v>
      </c>
      <c r="U118" s="84">
        <f t="shared" si="14"/>
        <v>44561</v>
      </c>
      <c r="V118" s="84">
        <f t="shared" si="14"/>
        <v>44358</v>
      </c>
    </row>
    <row r="119" spans="2:22">
      <c r="B119" s="79"/>
      <c r="C119" s="87" t="s">
        <v>491</v>
      </c>
      <c r="D119" s="81" t="s">
        <v>142</v>
      </c>
      <c r="E119" s="81" t="s">
        <v>367</v>
      </c>
      <c r="F119" s="81"/>
      <c r="G119" s="81">
        <v>4</v>
      </c>
      <c r="H119" s="82" t="e">
        <f>NETWORKDAYS(INDEX(#REF!,MATCH(C119,$C$50:$C$187,0)),INDEX(#REF!,MATCH(J119,$C$50:$C$187,0)))-1</f>
        <v>#REF!</v>
      </c>
      <c r="I119" s="81" t="s">
        <v>143</v>
      </c>
      <c r="J119" s="83" t="str">
        <f>C120</f>
        <v>Collection Wk 2 Tech pack x</v>
      </c>
      <c r="K119" s="81" t="s">
        <v>145</v>
      </c>
      <c r="L119" s="84">
        <v>44025</v>
      </c>
      <c r="M119" s="84">
        <v>44081</v>
      </c>
      <c r="N119" s="84">
        <f t="shared" si="15"/>
        <v>44116</v>
      </c>
      <c r="O119" s="84">
        <v>44179</v>
      </c>
      <c r="P119" s="84">
        <v>44263</v>
      </c>
      <c r="Q119" s="84">
        <v>44326</v>
      </c>
      <c r="R119" s="84">
        <v>44382</v>
      </c>
      <c r="S119" s="84">
        <f t="shared" si="14"/>
        <v>44438</v>
      </c>
      <c r="T119" s="84">
        <f t="shared" si="14"/>
        <v>44494</v>
      </c>
      <c r="U119" s="84">
        <f t="shared" si="14"/>
        <v>44564</v>
      </c>
      <c r="V119" s="84">
        <f t="shared" si="14"/>
        <v>44361</v>
      </c>
    </row>
    <row r="120" spans="2:22">
      <c r="B120" s="79"/>
      <c r="C120" s="87" t="s">
        <v>492</v>
      </c>
      <c r="D120" s="81" t="s">
        <v>146</v>
      </c>
      <c r="E120" s="81" t="s">
        <v>903</v>
      </c>
      <c r="F120" s="81"/>
      <c r="G120" s="81">
        <v>19</v>
      </c>
      <c r="H120" s="82" t="e">
        <f>NETWORKDAYS(INDEX(#REF!,MATCH(C120,$C$50:$C$187,0)),INDEX(#REF!,MATCH(J120,$C$50:$C$187,0)))-1</f>
        <v>#REF!</v>
      </c>
      <c r="I120" s="81" t="s">
        <v>143</v>
      </c>
      <c r="J120" s="83" t="str">
        <f>C130</f>
        <v xml:space="preserve">Sample x </v>
      </c>
      <c r="K120" s="81" t="s">
        <v>147</v>
      </c>
      <c r="L120" s="84">
        <v>44029</v>
      </c>
      <c r="M120" s="84">
        <v>44085</v>
      </c>
      <c r="N120" s="84">
        <f t="shared" si="15"/>
        <v>44120</v>
      </c>
      <c r="O120" s="84">
        <v>44183</v>
      </c>
      <c r="P120" s="84">
        <v>44267</v>
      </c>
      <c r="Q120" s="84">
        <v>44330</v>
      </c>
      <c r="R120" s="84">
        <v>44386</v>
      </c>
      <c r="S120" s="84">
        <f t="shared" si="14"/>
        <v>44442</v>
      </c>
      <c r="T120" s="84">
        <f t="shared" si="14"/>
        <v>44498</v>
      </c>
      <c r="U120" s="84">
        <f t="shared" si="14"/>
        <v>44568</v>
      </c>
      <c r="V120" s="84">
        <f t="shared" si="14"/>
        <v>44365</v>
      </c>
    </row>
    <row r="121" spans="2:22">
      <c r="B121" s="79"/>
      <c r="C121" s="440" t="s">
        <v>1003</v>
      </c>
      <c r="D121" s="81" t="s">
        <v>146</v>
      </c>
      <c r="E121" s="81" t="s">
        <v>1011</v>
      </c>
      <c r="F121" s="81"/>
      <c r="G121" s="81">
        <v>7</v>
      </c>
      <c r="H121" s="82"/>
      <c r="I121" s="81" t="s">
        <v>143</v>
      </c>
      <c r="J121" s="83" t="str">
        <f>C122</f>
        <v>Seasonal Key Item Flows Passed from Planning</v>
      </c>
      <c r="K121" s="81"/>
      <c r="L121" s="84"/>
      <c r="M121" s="84"/>
      <c r="N121" s="84"/>
      <c r="O121" s="442">
        <v>44179</v>
      </c>
      <c r="P121" s="442">
        <v>44263</v>
      </c>
      <c r="Q121" s="442">
        <v>44326</v>
      </c>
      <c r="R121" s="442">
        <v>44383</v>
      </c>
      <c r="S121" s="84">
        <f t="shared" si="14"/>
        <v>44445</v>
      </c>
      <c r="T121" s="84">
        <f t="shared" si="14"/>
        <v>44501</v>
      </c>
      <c r="U121" s="84">
        <f t="shared" si="14"/>
        <v>44571</v>
      </c>
      <c r="V121" s="84">
        <f t="shared" si="14"/>
        <v>44368</v>
      </c>
    </row>
    <row r="122" spans="2:22">
      <c r="B122" s="79"/>
      <c r="C122" s="440" t="s">
        <v>1004</v>
      </c>
      <c r="D122" s="81" t="s">
        <v>146</v>
      </c>
      <c r="E122" s="81" t="s">
        <v>1011</v>
      </c>
      <c r="F122" s="81"/>
      <c r="G122" s="81">
        <v>15</v>
      </c>
      <c r="H122" s="82"/>
      <c r="I122" s="81" t="s">
        <v>143</v>
      </c>
      <c r="J122" s="83" t="str">
        <f>C132</f>
        <v xml:space="preserve">Final Buy Advises </v>
      </c>
      <c r="K122" s="81"/>
      <c r="L122" s="84"/>
      <c r="M122" s="84"/>
      <c r="N122" s="84"/>
      <c r="O122" s="442">
        <v>44200</v>
      </c>
      <c r="P122" s="442">
        <v>44270</v>
      </c>
      <c r="Q122" s="442">
        <v>44333</v>
      </c>
      <c r="R122" s="442">
        <v>44389</v>
      </c>
      <c r="S122" s="84">
        <f t="shared" si="14"/>
        <v>44452</v>
      </c>
      <c r="T122" s="84">
        <f t="shared" si="14"/>
        <v>44508</v>
      </c>
      <c r="U122" s="84">
        <f t="shared" si="14"/>
        <v>44578</v>
      </c>
      <c r="V122" s="84">
        <f t="shared" si="14"/>
        <v>44375</v>
      </c>
    </row>
    <row r="123" spans="2:22">
      <c r="B123" s="79"/>
      <c r="C123" s="429" t="s">
        <v>901</v>
      </c>
      <c r="D123" s="81" t="s">
        <v>146</v>
      </c>
      <c r="E123" s="81" t="s">
        <v>367</v>
      </c>
      <c r="F123" s="81"/>
      <c r="G123" s="81">
        <v>6</v>
      </c>
      <c r="H123" s="82"/>
      <c r="I123" s="81" t="s">
        <v>143</v>
      </c>
      <c r="J123" s="83" t="str">
        <f>C124</f>
        <v>Final color palette handoff</v>
      </c>
      <c r="K123" s="81"/>
      <c r="L123" s="84"/>
      <c r="M123" s="84"/>
      <c r="N123" s="84">
        <v>44124</v>
      </c>
      <c r="O123" s="84">
        <v>44179</v>
      </c>
      <c r="P123" s="84">
        <v>44263</v>
      </c>
      <c r="Q123" s="84">
        <v>44326</v>
      </c>
      <c r="R123" s="84">
        <v>44383</v>
      </c>
      <c r="S123" s="84">
        <f t="shared" si="14"/>
        <v>44446</v>
      </c>
      <c r="T123" s="84">
        <f t="shared" si="14"/>
        <v>44502</v>
      </c>
      <c r="U123" s="84">
        <f t="shared" si="14"/>
        <v>44572</v>
      </c>
      <c r="V123" s="84">
        <f t="shared" si="14"/>
        <v>44369</v>
      </c>
    </row>
    <row r="124" spans="2:22">
      <c r="B124" s="79"/>
      <c r="C124" s="235" t="s">
        <v>379</v>
      </c>
      <c r="D124" s="81" t="s">
        <v>150</v>
      </c>
      <c r="E124" s="81" t="s">
        <v>367</v>
      </c>
      <c r="F124" s="81"/>
      <c r="G124" s="81">
        <v>8</v>
      </c>
      <c r="H124" s="82" t="e">
        <f>NETWORKDAYS(INDEX(#REF!,MATCH(C124,$C$50:$C$187,0)),INDEX(#REF!,MATCH(J124,$C$50:$C$187,0)))-1</f>
        <v>#REF!</v>
      </c>
      <c r="I124" s="81" t="s">
        <v>143</v>
      </c>
      <c r="J124" s="83" t="str">
        <f>C125</f>
        <v>Color mtg w/Lady and Gabby</v>
      </c>
      <c r="K124" s="81" t="s">
        <v>147</v>
      </c>
      <c r="L124" s="84">
        <v>44036</v>
      </c>
      <c r="M124" s="84">
        <v>44092</v>
      </c>
      <c r="N124" s="84">
        <v>44131</v>
      </c>
      <c r="O124" s="85">
        <v>44200</v>
      </c>
      <c r="P124" s="84">
        <v>44270</v>
      </c>
      <c r="Q124" s="288">
        <v>44333</v>
      </c>
      <c r="R124" s="288">
        <v>44389</v>
      </c>
      <c r="S124" s="84">
        <f t="shared" si="14"/>
        <v>44452</v>
      </c>
      <c r="T124" s="84">
        <f t="shared" si="14"/>
        <v>44508</v>
      </c>
      <c r="U124" s="84">
        <f t="shared" si="14"/>
        <v>44578</v>
      </c>
      <c r="V124" s="84">
        <f t="shared" si="14"/>
        <v>44375</v>
      </c>
    </row>
    <row r="125" spans="2:22">
      <c r="B125" s="79"/>
      <c r="C125" s="235" t="s">
        <v>899</v>
      </c>
      <c r="D125" s="81" t="s">
        <v>142</v>
      </c>
      <c r="E125" s="81" t="s">
        <v>369</v>
      </c>
      <c r="F125" s="81"/>
      <c r="G125" s="81">
        <v>2</v>
      </c>
      <c r="H125" s="82"/>
      <c r="I125" s="81" t="s">
        <v>143</v>
      </c>
      <c r="J125" s="83" t="str">
        <f>C126</f>
        <v>Mini color poho</v>
      </c>
      <c r="K125" s="81"/>
      <c r="L125" s="84"/>
      <c r="M125" s="84"/>
      <c r="N125" s="84">
        <v>44138</v>
      </c>
      <c r="O125" s="85">
        <v>44202</v>
      </c>
      <c r="P125" s="84">
        <v>44279</v>
      </c>
      <c r="Q125" s="84">
        <v>44342</v>
      </c>
      <c r="R125" s="84">
        <v>44397</v>
      </c>
      <c r="S125" s="84">
        <f t="shared" ref="S125:V149" si="18">IFERROR(IF($I125="Before",INDEX(S:S,MATCH($J125,$C:$C,0))-$G125,INDEX(S:S,MATCH($J125,$C:$C,0))+$G125),"")</f>
        <v>44460</v>
      </c>
      <c r="T125" s="84">
        <f t="shared" si="18"/>
        <v>44516</v>
      </c>
      <c r="U125" s="84">
        <f t="shared" si="18"/>
        <v>44586</v>
      </c>
      <c r="V125" s="84">
        <f t="shared" si="18"/>
        <v>44383</v>
      </c>
    </row>
    <row r="126" spans="2:22">
      <c r="B126" s="79"/>
      <c r="C126" s="235" t="s">
        <v>900</v>
      </c>
      <c r="D126" s="81" t="s">
        <v>142</v>
      </c>
      <c r="E126" s="81" t="s">
        <v>368</v>
      </c>
      <c r="F126" s="81"/>
      <c r="G126" s="81">
        <v>15</v>
      </c>
      <c r="H126" s="82"/>
      <c r="I126" s="81" t="s">
        <v>143</v>
      </c>
      <c r="J126" s="83" t="str">
        <f>C154</f>
        <v>Early Commit assorts due from Buying</v>
      </c>
      <c r="K126" s="81"/>
      <c r="L126" s="84"/>
      <c r="M126" s="84"/>
      <c r="N126" s="84">
        <v>44140</v>
      </c>
      <c r="O126" s="85">
        <v>44203</v>
      </c>
      <c r="P126" s="84">
        <v>44280</v>
      </c>
      <c r="Q126" s="84">
        <f>IFERROR(IF($I126="Before",INDEX(Q:Q,MATCH($J126,$C:$C,0))-$G126,INDEX(Q:Q,MATCH($J126,$C:$C,0))+$G126),"")</f>
        <v>44343</v>
      </c>
      <c r="R126" s="84">
        <f>IFERROR(IF($I126="Before",INDEX(R:R,MATCH($J126,$C:$C,0))-$G126,INDEX(R:R,MATCH($J126,$C:$C,0))+$G126),"")</f>
        <v>44399</v>
      </c>
      <c r="S126" s="84">
        <f t="shared" si="18"/>
        <v>44462</v>
      </c>
      <c r="T126" s="84">
        <f t="shared" si="18"/>
        <v>44518</v>
      </c>
      <c r="U126" s="84">
        <f t="shared" si="18"/>
        <v>44588</v>
      </c>
      <c r="V126" s="84">
        <f t="shared" si="18"/>
        <v>44385</v>
      </c>
    </row>
    <row r="127" spans="2:22">
      <c r="B127" s="79"/>
      <c r="C127" s="244" t="s">
        <v>383</v>
      </c>
      <c r="D127" s="81" t="s">
        <v>150</v>
      </c>
      <c r="E127" s="81" t="s">
        <v>369</v>
      </c>
      <c r="F127" s="237"/>
      <c r="G127" s="81">
        <v>28</v>
      </c>
      <c r="H127" s="82" t="e">
        <f>NETWORKDAYS(INDEX(#REF!,MATCH(C127,$C$50:$C$187,0)),INDEX(#REF!,MATCH(J127,$C$50:$C$187,0)))-1</f>
        <v>#REF!</v>
      </c>
      <c r="I127" s="81" t="s">
        <v>143</v>
      </c>
      <c r="J127" s="83" t="str">
        <f>C134</f>
        <v xml:space="preserve">M1 Finalization </v>
      </c>
      <c r="K127" s="81" t="s">
        <v>149</v>
      </c>
      <c r="L127" s="84">
        <v>44026</v>
      </c>
      <c r="M127" s="84">
        <v>44082</v>
      </c>
      <c r="N127" s="84">
        <f>IFERROR(IF($I127="Before",INDEX(N:N,MATCH($J127,$C:$C,0))-$G127,INDEX(N:N,MATCH($J127,$C:$C,0))+$G127),"")</f>
        <v>44124</v>
      </c>
      <c r="O127" s="84">
        <v>44201</v>
      </c>
      <c r="P127" s="84">
        <v>44264</v>
      </c>
      <c r="Q127" s="84">
        <v>44327</v>
      </c>
      <c r="R127" s="84">
        <v>44383</v>
      </c>
      <c r="S127" s="84">
        <f t="shared" si="18"/>
        <v>44446</v>
      </c>
      <c r="T127" s="84">
        <f t="shared" si="18"/>
        <v>44502</v>
      </c>
      <c r="U127" s="84">
        <f t="shared" si="18"/>
        <v>44572</v>
      </c>
      <c r="V127" s="84">
        <f t="shared" si="18"/>
        <v>44369</v>
      </c>
    </row>
    <row r="128" spans="2:22">
      <c r="B128" s="79"/>
      <c r="C128" s="87" t="s">
        <v>533</v>
      </c>
      <c r="D128" s="81" t="s">
        <v>150</v>
      </c>
      <c r="E128" s="81" t="s">
        <v>367</v>
      </c>
      <c r="F128" s="81"/>
      <c r="G128" s="81">
        <v>6</v>
      </c>
      <c r="H128" s="82" t="e">
        <f>NETWORKDAYS(INDEX(#REF!,MATCH(C128,$C$50:$C$187,0)),INDEX(#REF!,MATCH(J128,$C$50:$C$187,0)))-1</f>
        <v>#REF!</v>
      </c>
      <c r="I128" s="81" t="s">
        <v>143</v>
      </c>
      <c r="J128" s="83" t="str">
        <f>C134</f>
        <v xml:space="preserve">M1 Finalization </v>
      </c>
      <c r="K128" s="81" t="s">
        <v>524</v>
      </c>
      <c r="L128" s="84">
        <v>44048</v>
      </c>
      <c r="M128" s="84">
        <v>44104</v>
      </c>
      <c r="N128" s="84">
        <f>IFERROR(IF($I128="Before",INDEX(N:N,MATCH($J128,$C:$C,0))-$G128,INDEX(N:N,MATCH($J128,$C:$C,0))+$G128),"")</f>
        <v>44146</v>
      </c>
      <c r="O128" s="84">
        <v>44216</v>
      </c>
      <c r="P128" s="84">
        <v>44286</v>
      </c>
      <c r="Q128" s="84">
        <v>44349</v>
      </c>
      <c r="R128" s="84">
        <v>44405</v>
      </c>
      <c r="S128" s="84">
        <f t="shared" si="18"/>
        <v>44468</v>
      </c>
      <c r="T128" s="84">
        <f t="shared" si="18"/>
        <v>44524</v>
      </c>
      <c r="U128" s="84">
        <f t="shared" si="18"/>
        <v>44594</v>
      </c>
      <c r="V128" s="84">
        <f t="shared" si="18"/>
        <v>44391</v>
      </c>
    </row>
    <row r="129" spans="1:23" hidden="1">
      <c r="B129" s="79"/>
      <c r="C129" s="95" t="s">
        <v>153</v>
      </c>
      <c r="D129" s="81"/>
      <c r="E129" s="81"/>
      <c r="F129" s="81"/>
      <c r="G129" s="81">
        <v>13</v>
      </c>
      <c r="H129" s="82"/>
      <c r="I129" s="81" t="s">
        <v>143</v>
      </c>
      <c r="J129" s="83" t="str">
        <f>C134</f>
        <v xml:space="preserve">M1 Finalization </v>
      </c>
      <c r="K129" s="81"/>
      <c r="L129" s="84"/>
      <c r="M129" s="313">
        <v>44104</v>
      </c>
      <c r="N129" s="313">
        <f>IFERROR(IF($I129="Before",INDEX(N:N,MATCH($J129,$C:$C,0))-$G129,INDEX(N:N,MATCH($J129,$C:$C,0))+$G129),"")</f>
        <v>44139</v>
      </c>
      <c r="O129" s="313">
        <v>44216</v>
      </c>
      <c r="P129" s="313">
        <f>IFERROR(IF($I129="Before",INDEX(P:P,MATCH($J129,$C:$C,0))-$G129,INDEX(P:P,MATCH($J129,$C:$C,0))+$G129),"")</f>
        <v>44286</v>
      </c>
      <c r="Q129" s="313">
        <f>IFERROR(IF($I129="Before",INDEX(Q:Q,MATCH($J129,$C:$C,0))-$G129,INDEX(Q:Q,MATCH($J129,$C:$C,0))+$G129),"")</f>
        <v>44342</v>
      </c>
      <c r="R129" s="313">
        <f>IFERROR(IF($I129="Before",INDEX(R:R,MATCH($J129,$C:$C,0))-$G129,INDEX(R:R,MATCH($J129,$C:$C,0))+$G129),"")</f>
        <v>44398</v>
      </c>
      <c r="S129" s="313">
        <f t="shared" si="18"/>
        <v>44461</v>
      </c>
      <c r="T129" s="313">
        <f t="shared" si="18"/>
        <v>44517</v>
      </c>
      <c r="U129" s="313">
        <f t="shared" si="18"/>
        <v>44587</v>
      </c>
      <c r="V129" s="313">
        <f t="shared" si="18"/>
        <v>44384</v>
      </c>
    </row>
    <row r="130" spans="1:23">
      <c r="B130" s="79"/>
      <c r="C130" s="260" t="s">
        <v>153</v>
      </c>
      <c r="D130" s="81" t="s">
        <v>146</v>
      </c>
      <c r="E130" s="81" t="s">
        <v>368</v>
      </c>
      <c r="F130" s="81"/>
      <c r="G130" s="88">
        <v>6</v>
      </c>
      <c r="H130" s="82" t="e">
        <f>NETWORKDAYS(INDEX(#REF!,MATCH(C130,$C$50:$C$187,0)),INDEX(#REF!,MATCH(J130,$C$50:$C$187,0)))-1</f>
        <v>#REF!</v>
      </c>
      <c r="I130" s="81" t="s">
        <v>143</v>
      </c>
      <c r="J130" s="83" t="str">
        <f>C134</f>
        <v xml:space="preserve">M1 Finalization </v>
      </c>
      <c r="K130" s="81" t="s">
        <v>149</v>
      </c>
      <c r="L130" s="84">
        <v>44048</v>
      </c>
      <c r="M130" s="84">
        <v>44104</v>
      </c>
      <c r="N130" s="84">
        <f>IFERROR(IF($I130="Before",INDEX(N:N,MATCH($J130,$C:$C,0))-$G130,INDEX(N:N,MATCH($J130,$C:$C,0))+$G130),"")</f>
        <v>44146</v>
      </c>
      <c r="O130" s="84">
        <v>44216</v>
      </c>
      <c r="P130" s="84">
        <v>44293</v>
      </c>
      <c r="Q130" s="84">
        <v>44349</v>
      </c>
      <c r="R130" s="84">
        <v>44405</v>
      </c>
      <c r="S130" s="84">
        <f t="shared" si="18"/>
        <v>44468</v>
      </c>
      <c r="T130" s="84">
        <f t="shared" si="18"/>
        <v>44524</v>
      </c>
      <c r="U130" s="84">
        <f t="shared" si="18"/>
        <v>44594</v>
      </c>
      <c r="V130" s="84">
        <f t="shared" si="18"/>
        <v>44391</v>
      </c>
    </row>
    <row r="131" spans="1:23">
      <c r="B131" s="79"/>
      <c r="C131" s="89" t="s">
        <v>493</v>
      </c>
      <c r="D131" s="81" t="s">
        <v>142</v>
      </c>
      <c r="E131" s="81" t="s">
        <v>367</v>
      </c>
      <c r="F131" s="81"/>
      <c r="G131" s="81">
        <v>4</v>
      </c>
      <c r="H131" s="82" t="e">
        <f>NETWORKDAYS(INDEX(#REF!,MATCH(C131,$C$50:$C$187,0)),INDEX(#REF!,MATCH(J131,$C$50:$C$187,0)))-1</f>
        <v>#REF!</v>
      </c>
      <c r="I131" s="81" t="s">
        <v>143</v>
      </c>
      <c r="J131" s="83" t="str">
        <f>C133</f>
        <v>Pregame Meeting</v>
      </c>
      <c r="K131" s="81" t="s">
        <v>147</v>
      </c>
      <c r="L131" s="84">
        <v>44050</v>
      </c>
      <c r="M131" s="84">
        <v>44106</v>
      </c>
      <c r="N131" s="84">
        <f>IFERROR(IF($I131="Before",INDEX(N:N,MATCH($J131,$C:$C,0))-$G131,INDEX(N:N,MATCH($J131,$C:$C,0))+$G131),"")</f>
        <v>44147</v>
      </c>
      <c r="O131" s="84">
        <v>44218</v>
      </c>
      <c r="P131" s="84">
        <v>44293</v>
      </c>
      <c r="Q131" s="84">
        <v>44351</v>
      </c>
      <c r="R131" s="84">
        <v>44407</v>
      </c>
      <c r="S131" s="84">
        <f t="shared" si="18"/>
        <v>44469</v>
      </c>
      <c r="T131" s="84">
        <f t="shared" si="18"/>
        <v>44525</v>
      </c>
      <c r="U131" s="84">
        <f t="shared" si="18"/>
        <v>44595</v>
      </c>
      <c r="V131" s="84">
        <f t="shared" si="18"/>
        <v>44392</v>
      </c>
    </row>
    <row r="132" spans="1:23">
      <c r="B132" s="79"/>
      <c r="C132" s="440" t="s">
        <v>1005</v>
      </c>
      <c r="D132" s="81" t="s">
        <v>146</v>
      </c>
      <c r="E132" s="81" t="s">
        <v>1011</v>
      </c>
      <c r="F132" s="81"/>
      <c r="G132" s="81">
        <v>7</v>
      </c>
      <c r="H132" s="82"/>
      <c r="I132" s="81" t="s">
        <v>143</v>
      </c>
      <c r="J132" s="83" t="str">
        <f>C134</f>
        <v xml:space="preserve">M1 Finalization </v>
      </c>
      <c r="K132" s="81"/>
      <c r="L132" s="84"/>
      <c r="M132" s="84"/>
      <c r="N132" s="84"/>
      <c r="O132" s="442">
        <v>44215</v>
      </c>
      <c r="P132" s="442">
        <v>44292</v>
      </c>
      <c r="Q132" s="442">
        <v>44348</v>
      </c>
      <c r="R132" s="442">
        <v>44404</v>
      </c>
      <c r="S132" s="84">
        <f t="shared" si="18"/>
        <v>44467</v>
      </c>
      <c r="T132" s="84">
        <f t="shared" si="18"/>
        <v>44523</v>
      </c>
      <c r="U132" s="84">
        <f t="shared" si="18"/>
        <v>44593</v>
      </c>
      <c r="V132" s="84">
        <f t="shared" si="18"/>
        <v>44390</v>
      </c>
    </row>
    <row r="133" spans="1:23">
      <c r="B133" s="79"/>
      <c r="C133" s="417" t="s">
        <v>863</v>
      </c>
      <c r="D133" s="81" t="s">
        <v>142</v>
      </c>
      <c r="E133" s="81" t="s">
        <v>368</v>
      </c>
      <c r="F133" s="81"/>
      <c r="G133" s="88">
        <v>1</v>
      </c>
      <c r="H133" s="82"/>
      <c r="I133" s="81" t="s">
        <v>143</v>
      </c>
      <c r="J133" s="83" t="str">
        <f>C134</f>
        <v xml:space="preserve">M1 Finalization </v>
      </c>
      <c r="K133" s="81" t="s">
        <v>145</v>
      </c>
      <c r="L133" s="84">
        <f t="shared" ref="L133:R133" si="19">IFERROR(IF($I133="Before",INDEX(L:L,MATCH($J133,$C:$C,0))-$G133,INDEX(L:L,MATCH($J133,$C:$C,0))+$G133),"")</f>
        <v>44054</v>
      </c>
      <c r="M133" s="84">
        <f t="shared" si="19"/>
        <v>44109</v>
      </c>
      <c r="N133" s="84">
        <f t="shared" si="19"/>
        <v>44151</v>
      </c>
      <c r="O133" s="84">
        <f t="shared" si="19"/>
        <v>44222</v>
      </c>
      <c r="P133" s="84">
        <f t="shared" si="19"/>
        <v>44298</v>
      </c>
      <c r="Q133" s="84">
        <f t="shared" si="19"/>
        <v>44354</v>
      </c>
      <c r="R133" s="84">
        <f t="shared" si="19"/>
        <v>44410</v>
      </c>
      <c r="S133" s="84">
        <f t="shared" si="18"/>
        <v>44473</v>
      </c>
      <c r="T133" s="84">
        <f t="shared" si="18"/>
        <v>44529</v>
      </c>
      <c r="U133" s="84">
        <f t="shared" si="18"/>
        <v>44599</v>
      </c>
      <c r="V133" s="84">
        <f t="shared" si="18"/>
        <v>44396</v>
      </c>
    </row>
    <row r="134" spans="1:23" s="443" customFormat="1">
      <c r="A134" s="444" t="s">
        <v>534</v>
      </c>
      <c r="B134" s="445"/>
      <c r="C134" s="380" t="s">
        <v>849</v>
      </c>
      <c r="D134" s="381" t="s">
        <v>148</v>
      </c>
      <c r="E134" s="381" t="s">
        <v>367</v>
      </c>
      <c r="F134" s="381"/>
      <c r="G134" s="381">
        <v>14</v>
      </c>
      <c r="H134" s="377" t="e">
        <f>NETWORKDAYS(INDEX(#REF!,MATCH(C134,$C$50:$C$187,0)),INDEX(#REF!,MATCH(J134,$C$50:$C$187,0)))-1</f>
        <v>#REF!</v>
      </c>
      <c r="I134" s="381" t="s">
        <v>143</v>
      </c>
      <c r="J134" s="382" t="str">
        <f>C157</f>
        <v>POHO MONTH 1 air/ m2 ocean</v>
      </c>
      <c r="K134" s="381" t="s">
        <v>149</v>
      </c>
      <c r="L134" s="328">
        <v>44055</v>
      </c>
      <c r="M134" s="328">
        <v>44110</v>
      </c>
      <c r="N134" s="328">
        <v>44152</v>
      </c>
      <c r="O134" s="328">
        <v>44223</v>
      </c>
      <c r="P134" s="328">
        <v>44299</v>
      </c>
      <c r="Q134" s="328">
        <v>44355</v>
      </c>
      <c r="R134" s="328">
        <v>44411</v>
      </c>
      <c r="S134" s="84">
        <f t="shared" si="18"/>
        <v>44474</v>
      </c>
      <c r="T134" s="84">
        <f t="shared" si="18"/>
        <v>44530</v>
      </c>
      <c r="U134" s="84">
        <f t="shared" si="18"/>
        <v>44600</v>
      </c>
      <c r="V134" s="413">
        <f t="shared" si="18"/>
        <v>44397</v>
      </c>
    </row>
    <row r="135" spans="1:23" s="99" customFormat="1" hidden="1">
      <c r="A135" s="114"/>
      <c r="B135" s="365"/>
      <c r="C135" s="89" t="s">
        <v>535</v>
      </c>
      <c r="D135" s="366" t="s">
        <v>142</v>
      </c>
      <c r="E135" s="366" t="s">
        <v>368</v>
      </c>
      <c r="F135" s="366"/>
      <c r="G135" s="366">
        <v>1</v>
      </c>
      <c r="H135" s="367" t="e">
        <f>NETWORKDAYS(INDEX(#REF!,MATCH(C135,$C$50:$C$187,0)),INDEX(#REF!,MATCH(J135,$C$50:$C$187,0)))-1</f>
        <v>#REF!</v>
      </c>
      <c r="I135" s="366" t="s">
        <v>151</v>
      </c>
      <c r="J135" s="368" t="str">
        <f>C134</f>
        <v xml:space="preserve">M1 Finalization </v>
      </c>
      <c r="K135" s="366" t="s">
        <v>147</v>
      </c>
      <c r="L135" s="369">
        <v>44056</v>
      </c>
      <c r="M135" s="369">
        <v>44111</v>
      </c>
      <c r="N135" s="369">
        <v>44174</v>
      </c>
      <c r="O135" s="369">
        <v>44174</v>
      </c>
      <c r="P135" s="369">
        <v>44293</v>
      </c>
      <c r="Q135" s="369">
        <v>44356</v>
      </c>
      <c r="R135" s="369">
        <v>44412</v>
      </c>
      <c r="S135" s="84">
        <f t="shared" si="18"/>
        <v>44475</v>
      </c>
      <c r="T135" s="84">
        <f t="shared" si="18"/>
        <v>44531</v>
      </c>
      <c r="U135" s="369">
        <f t="shared" si="18"/>
        <v>44601</v>
      </c>
      <c r="V135" s="369">
        <f t="shared" si="18"/>
        <v>44398</v>
      </c>
      <c r="W135" s="99" t="s">
        <v>812</v>
      </c>
    </row>
    <row r="136" spans="1:23" s="99" customFormat="1">
      <c r="A136" s="114"/>
      <c r="B136" s="365"/>
      <c r="C136" s="89" t="s">
        <v>850</v>
      </c>
      <c r="D136" s="366" t="s">
        <v>146</v>
      </c>
      <c r="E136" s="366" t="s">
        <v>369</v>
      </c>
      <c r="F136" s="366"/>
      <c r="G136" s="366">
        <v>2</v>
      </c>
      <c r="H136" s="367"/>
      <c r="I136" s="366" t="s">
        <v>151</v>
      </c>
      <c r="J136" s="368" t="str">
        <f>C134</f>
        <v xml:space="preserve">M1 Finalization </v>
      </c>
      <c r="K136" s="366"/>
      <c r="L136" s="84">
        <v>44057</v>
      </c>
      <c r="M136" s="84">
        <v>44112</v>
      </c>
      <c r="N136" s="84">
        <v>44154</v>
      </c>
      <c r="O136" s="84">
        <v>44224</v>
      </c>
      <c r="P136" s="84">
        <v>44301</v>
      </c>
      <c r="Q136" s="84">
        <f>IFERROR(IF($I136="Before",INDEX(Q:Q,MATCH($J136,$C:$C,0))-$G136,INDEX(Q:Q,MATCH($J136,$C:$C,0))+$G136),"")</f>
        <v>44357</v>
      </c>
      <c r="R136" s="84">
        <f>IFERROR(IF($I136="Before",INDEX(R:R,MATCH($J136,$C:$C,0))-$G136,INDEX(R:R,MATCH($J136,$C:$C,0))+$G136),"")</f>
        <v>44413</v>
      </c>
      <c r="S136" s="84">
        <f t="shared" si="18"/>
        <v>44476</v>
      </c>
      <c r="T136" s="84">
        <f t="shared" si="18"/>
        <v>44532</v>
      </c>
      <c r="U136" s="84">
        <f t="shared" si="18"/>
        <v>44602</v>
      </c>
      <c r="V136" s="84">
        <f t="shared" si="18"/>
        <v>44399</v>
      </c>
    </row>
    <row r="137" spans="1:23" s="99" customFormat="1">
      <c r="A137" s="114"/>
      <c r="B137" s="365"/>
      <c r="C137" s="89" t="s">
        <v>911</v>
      </c>
      <c r="D137" s="366" t="s">
        <v>142</v>
      </c>
      <c r="E137" s="366" t="s">
        <v>368</v>
      </c>
      <c r="F137" s="366"/>
      <c r="G137" s="366">
        <v>3</v>
      </c>
      <c r="H137" s="367"/>
      <c r="I137" s="366" t="s">
        <v>151</v>
      </c>
      <c r="J137" s="368" t="str">
        <f>C134</f>
        <v xml:space="preserve">M1 Finalization </v>
      </c>
      <c r="K137" s="366"/>
      <c r="L137" s="84"/>
      <c r="M137" s="84"/>
      <c r="N137" s="84">
        <v>44155</v>
      </c>
      <c r="O137" s="84">
        <v>44225</v>
      </c>
      <c r="P137" s="84">
        <v>44302</v>
      </c>
      <c r="Q137" s="84">
        <v>44358</v>
      </c>
      <c r="R137" s="84">
        <v>44414</v>
      </c>
      <c r="S137" s="84">
        <f t="shared" si="18"/>
        <v>44477</v>
      </c>
      <c r="T137" s="84">
        <f t="shared" si="18"/>
        <v>44533</v>
      </c>
      <c r="U137" s="84">
        <f t="shared" si="18"/>
        <v>44603</v>
      </c>
      <c r="V137" s="84">
        <f t="shared" si="18"/>
        <v>44400</v>
      </c>
    </row>
    <row r="138" spans="1:23" s="99" customFormat="1">
      <c r="A138" s="114"/>
      <c r="B138" s="365"/>
      <c r="C138" s="439" t="s">
        <v>948</v>
      </c>
      <c r="D138" s="366"/>
      <c r="E138" s="366"/>
      <c r="F138" s="366"/>
      <c r="G138" s="366">
        <v>7</v>
      </c>
      <c r="H138" s="367"/>
      <c r="I138" s="366" t="s">
        <v>151</v>
      </c>
      <c r="J138" s="368" t="str">
        <f>C134</f>
        <v xml:space="preserve">M1 Finalization </v>
      </c>
      <c r="K138" s="366"/>
      <c r="L138" s="84"/>
      <c r="M138" s="84"/>
      <c r="N138" s="437">
        <v>44159</v>
      </c>
      <c r="O138" s="437">
        <v>44229</v>
      </c>
      <c r="P138" s="437">
        <v>44306</v>
      </c>
      <c r="Q138" s="437">
        <v>44362</v>
      </c>
      <c r="R138" s="437">
        <v>44418</v>
      </c>
      <c r="S138" s="84">
        <f t="shared" si="18"/>
        <v>44481</v>
      </c>
      <c r="T138" s="84">
        <f t="shared" si="18"/>
        <v>44537</v>
      </c>
      <c r="U138" s="84">
        <f t="shared" si="18"/>
        <v>44607</v>
      </c>
      <c r="V138" s="84">
        <f t="shared" si="18"/>
        <v>44404</v>
      </c>
    </row>
    <row r="139" spans="1:23" s="99" customFormat="1">
      <c r="A139" s="114"/>
      <c r="B139" s="365"/>
      <c r="C139" s="439" t="s">
        <v>949</v>
      </c>
      <c r="D139" s="366"/>
      <c r="E139" s="366"/>
      <c r="F139" s="366"/>
      <c r="G139" s="366">
        <v>6</v>
      </c>
      <c r="H139" s="367"/>
      <c r="I139" s="366" t="s">
        <v>151</v>
      </c>
      <c r="J139" s="368" t="str">
        <f>C134</f>
        <v xml:space="preserve">M1 Finalization </v>
      </c>
      <c r="K139" s="366"/>
      <c r="L139" s="84"/>
      <c r="M139" s="84"/>
      <c r="N139" s="437">
        <v>44165</v>
      </c>
      <c r="O139" s="437">
        <v>44228</v>
      </c>
      <c r="P139" s="437">
        <v>44305</v>
      </c>
      <c r="Q139" s="437">
        <v>44361</v>
      </c>
      <c r="R139" s="437">
        <v>44417</v>
      </c>
      <c r="S139" s="84">
        <f t="shared" si="18"/>
        <v>44480</v>
      </c>
      <c r="T139" s="84">
        <f t="shared" si="18"/>
        <v>44536</v>
      </c>
      <c r="U139" s="84">
        <f t="shared" si="18"/>
        <v>44606</v>
      </c>
      <c r="V139" s="84">
        <f t="shared" si="18"/>
        <v>44403</v>
      </c>
    </row>
    <row r="140" spans="1:23" s="99" customFormat="1">
      <c r="A140" s="114"/>
      <c r="B140" s="365"/>
      <c r="C140" s="439" t="s">
        <v>950</v>
      </c>
      <c r="D140" s="366"/>
      <c r="E140" s="366"/>
      <c r="F140" s="366"/>
      <c r="G140" s="366">
        <v>17</v>
      </c>
      <c r="H140" s="367"/>
      <c r="I140" s="366" t="s">
        <v>151</v>
      </c>
      <c r="J140" s="368" t="str">
        <f>C134</f>
        <v xml:space="preserve">M1 Finalization </v>
      </c>
      <c r="K140" s="366"/>
      <c r="L140" s="84"/>
      <c r="M140" s="84"/>
      <c r="N140" s="437">
        <v>44174</v>
      </c>
      <c r="O140" s="437">
        <v>44239</v>
      </c>
      <c r="P140" s="437">
        <v>44316</v>
      </c>
      <c r="Q140" s="437">
        <v>44372</v>
      </c>
      <c r="R140" s="437">
        <v>44428</v>
      </c>
      <c r="S140" s="84">
        <f t="shared" si="18"/>
        <v>44491</v>
      </c>
      <c r="T140" s="84">
        <f t="shared" si="18"/>
        <v>44547</v>
      </c>
      <c r="U140" s="84">
        <f t="shared" si="18"/>
        <v>44617</v>
      </c>
      <c r="V140" s="84">
        <f t="shared" si="18"/>
        <v>44414</v>
      </c>
    </row>
    <row r="141" spans="1:23" s="99" customFormat="1">
      <c r="A141" s="114"/>
      <c r="B141" s="365"/>
      <c r="C141" s="441" t="s">
        <v>1006</v>
      </c>
      <c r="D141" s="366" t="s">
        <v>146</v>
      </c>
      <c r="E141" s="366" t="s">
        <v>1011</v>
      </c>
      <c r="F141" s="366"/>
      <c r="G141" s="366">
        <v>14</v>
      </c>
      <c r="H141" s="367"/>
      <c r="I141" s="366" t="s">
        <v>143</v>
      </c>
      <c r="J141" s="368" t="str">
        <f>C177</f>
        <v>Top 10 Working Mtgs</v>
      </c>
      <c r="K141" s="366"/>
      <c r="L141" s="84"/>
      <c r="M141" s="84"/>
      <c r="N141" s="442"/>
      <c r="O141" s="442">
        <v>44228</v>
      </c>
      <c r="P141" s="442">
        <v>44305</v>
      </c>
      <c r="Q141" s="442">
        <v>44361</v>
      </c>
      <c r="R141" s="442">
        <v>44417</v>
      </c>
      <c r="S141" s="84">
        <f t="shared" si="18"/>
        <v>44480</v>
      </c>
      <c r="T141" s="84">
        <f t="shared" si="18"/>
        <v>44543</v>
      </c>
      <c r="U141" s="84">
        <f t="shared" si="18"/>
        <v>44599</v>
      </c>
      <c r="V141" s="84">
        <f t="shared" si="18"/>
        <v>44417</v>
      </c>
    </row>
    <row r="142" spans="1:23" s="99" customFormat="1">
      <c r="A142" s="114"/>
      <c r="B142" s="365"/>
      <c r="C142" s="416" t="s">
        <v>864</v>
      </c>
      <c r="D142" s="366" t="s">
        <v>142</v>
      </c>
      <c r="E142" s="366" t="s">
        <v>368</v>
      </c>
      <c r="F142" s="366"/>
      <c r="G142" s="366">
        <v>7</v>
      </c>
      <c r="H142" s="367"/>
      <c r="I142" s="366" t="s">
        <v>151</v>
      </c>
      <c r="J142" s="368" t="str">
        <f>C134</f>
        <v xml:space="preserve">M1 Finalization </v>
      </c>
      <c r="K142" s="366"/>
      <c r="L142" s="84">
        <f>IFERROR(IF($I142="Before",INDEX(L:L,MATCH($J142,$C:$C,0))-$G142,INDEX(L:L,MATCH($J142,$C:$C,0))+$G142),"")</f>
        <v>44062</v>
      </c>
      <c r="M142" s="84">
        <f>IFERROR(IF($I142="Before",INDEX(M:M,MATCH($J142,$C:$C,0))-$G142,INDEX(M:M,MATCH($J142,$C:$C,0))+$G142),"")</f>
        <v>44117</v>
      </c>
      <c r="N142" s="84">
        <v>44159</v>
      </c>
      <c r="O142" s="84">
        <v>44229</v>
      </c>
      <c r="P142" s="84">
        <v>44306</v>
      </c>
      <c r="Q142" s="84">
        <f t="shared" ref="Q142:R148" si="20">IFERROR(IF($I142="Before",INDEX(Q:Q,MATCH($J142,$C:$C,0))-$G142,INDEX(Q:Q,MATCH($J142,$C:$C,0))+$G142),"")</f>
        <v>44362</v>
      </c>
      <c r="R142" s="84">
        <f t="shared" si="20"/>
        <v>44418</v>
      </c>
      <c r="S142" s="84">
        <f t="shared" si="18"/>
        <v>44481</v>
      </c>
      <c r="T142" s="84">
        <f t="shared" si="18"/>
        <v>44537</v>
      </c>
      <c r="U142" s="84">
        <f t="shared" si="18"/>
        <v>44607</v>
      </c>
      <c r="V142" s="84">
        <f t="shared" si="18"/>
        <v>44404</v>
      </c>
    </row>
    <row r="143" spans="1:23" s="99" customFormat="1">
      <c r="A143" s="114"/>
      <c r="B143" s="365"/>
      <c r="C143" s="430" t="s">
        <v>902</v>
      </c>
      <c r="D143" s="366" t="s">
        <v>142</v>
      </c>
      <c r="E143" s="366" t="s">
        <v>368</v>
      </c>
      <c r="F143" s="366"/>
      <c r="G143" s="366">
        <v>7</v>
      </c>
      <c r="H143" s="367"/>
      <c r="I143" s="366" t="s">
        <v>151</v>
      </c>
      <c r="J143" s="368" t="str">
        <f>C134</f>
        <v xml:space="preserve">M1 Finalization </v>
      </c>
      <c r="K143" s="366"/>
      <c r="L143" s="84"/>
      <c r="M143" s="84">
        <f t="shared" ref="M143:M148" si="21">IFERROR(IF($I143="Before",INDEX(M:M,MATCH($J143,$C:$C,0))-$G143,INDEX(M:M,MATCH($J143,$C:$C,0))+$G143),"")</f>
        <v>44117</v>
      </c>
      <c r="N143" s="84">
        <v>44159</v>
      </c>
      <c r="O143" s="84">
        <v>44229</v>
      </c>
      <c r="P143" s="84">
        <v>44306</v>
      </c>
      <c r="Q143" s="84">
        <f t="shared" si="20"/>
        <v>44362</v>
      </c>
      <c r="R143" s="84">
        <f t="shared" si="20"/>
        <v>44418</v>
      </c>
      <c r="S143" s="84">
        <f t="shared" si="18"/>
        <v>44481</v>
      </c>
      <c r="T143" s="84">
        <f t="shared" si="18"/>
        <v>44537</v>
      </c>
      <c r="U143" s="84">
        <f t="shared" si="18"/>
        <v>44607</v>
      </c>
      <c r="V143" s="84">
        <f t="shared" si="18"/>
        <v>44404</v>
      </c>
    </row>
    <row r="144" spans="1:23" s="99" customFormat="1">
      <c r="A144" s="114"/>
      <c r="B144" s="365"/>
      <c r="C144" s="430" t="s">
        <v>904</v>
      </c>
      <c r="D144" s="366" t="s">
        <v>142</v>
      </c>
      <c r="E144" s="366" t="s">
        <v>367</v>
      </c>
      <c r="F144" s="366"/>
      <c r="G144" s="366">
        <v>13</v>
      </c>
      <c r="H144" s="367"/>
      <c r="I144" s="366" t="s">
        <v>151</v>
      </c>
      <c r="J144" s="368" t="str">
        <f>C134</f>
        <v xml:space="preserve">M1 Finalization </v>
      </c>
      <c r="K144" s="366"/>
      <c r="L144" s="84"/>
      <c r="M144" s="84">
        <f t="shared" si="21"/>
        <v>44123</v>
      </c>
      <c r="N144" s="84">
        <v>44165</v>
      </c>
      <c r="O144" s="84">
        <v>44235</v>
      </c>
      <c r="P144" s="84">
        <v>44312</v>
      </c>
      <c r="Q144" s="84">
        <f t="shared" si="20"/>
        <v>44368</v>
      </c>
      <c r="R144" s="84">
        <f t="shared" si="20"/>
        <v>44424</v>
      </c>
      <c r="S144" s="84">
        <f t="shared" si="18"/>
        <v>44487</v>
      </c>
      <c r="T144" s="84">
        <f t="shared" si="18"/>
        <v>44543</v>
      </c>
      <c r="U144" s="84">
        <f t="shared" si="18"/>
        <v>44613</v>
      </c>
      <c r="V144" s="84">
        <f t="shared" si="18"/>
        <v>44410</v>
      </c>
    </row>
    <row r="145" spans="1:23" s="99" customFormat="1">
      <c r="A145" s="114"/>
      <c r="B145" s="365"/>
      <c r="C145" s="430" t="s">
        <v>905</v>
      </c>
      <c r="D145" s="366" t="s">
        <v>142</v>
      </c>
      <c r="E145" s="366" t="s">
        <v>367</v>
      </c>
      <c r="F145" s="366"/>
      <c r="G145" s="366">
        <v>20</v>
      </c>
      <c r="H145" s="367"/>
      <c r="I145" s="366" t="s">
        <v>151</v>
      </c>
      <c r="J145" s="368" t="str">
        <f>C134</f>
        <v xml:space="preserve">M1 Finalization </v>
      </c>
      <c r="K145" s="366"/>
      <c r="L145" s="84"/>
      <c r="M145" s="84">
        <f t="shared" si="21"/>
        <v>44130</v>
      </c>
      <c r="N145" s="84">
        <v>44172</v>
      </c>
      <c r="O145" s="84">
        <v>44242</v>
      </c>
      <c r="P145" s="84">
        <v>44319</v>
      </c>
      <c r="Q145" s="84">
        <f t="shared" si="20"/>
        <v>44375</v>
      </c>
      <c r="R145" s="84">
        <f t="shared" si="20"/>
        <v>44431</v>
      </c>
      <c r="S145" s="84">
        <f t="shared" si="18"/>
        <v>44494</v>
      </c>
      <c r="T145" s="84">
        <f t="shared" si="18"/>
        <v>44550</v>
      </c>
      <c r="U145" s="84">
        <f t="shared" si="18"/>
        <v>44620</v>
      </c>
      <c r="V145" s="84">
        <f t="shared" si="18"/>
        <v>44417</v>
      </c>
    </row>
    <row r="146" spans="1:23" s="99" customFormat="1">
      <c r="A146" s="114"/>
      <c r="B146" s="365"/>
      <c r="C146" s="430" t="s">
        <v>906</v>
      </c>
      <c r="D146" s="366" t="s">
        <v>146</v>
      </c>
      <c r="E146" s="366" t="s">
        <v>909</v>
      </c>
      <c r="F146" s="366"/>
      <c r="G146" s="366">
        <v>4</v>
      </c>
      <c r="H146" s="367"/>
      <c r="I146" s="366" t="s">
        <v>151</v>
      </c>
      <c r="J146" s="368" t="str">
        <f>C145</f>
        <v>CLO virtual fits for late adds</v>
      </c>
      <c r="K146" s="366"/>
      <c r="L146" s="84"/>
      <c r="M146" s="84">
        <f t="shared" si="21"/>
        <v>44134</v>
      </c>
      <c r="N146" s="84">
        <v>44176</v>
      </c>
      <c r="O146" s="84">
        <v>44246</v>
      </c>
      <c r="P146" s="84">
        <v>44323</v>
      </c>
      <c r="Q146" s="84">
        <f t="shared" si="20"/>
        <v>44379</v>
      </c>
      <c r="R146" s="84">
        <f t="shared" si="20"/>
        <v>44435</v>
      </c>
      <c r="S146" s="84">
        <f t="shared" si="18"/>
        <v>44498</v>
      </c>
      <c r="T146" s="84">
        <f t="shared" si="18"/>
        <v>44554</v>
      </c>
      <c r="U146" s="84">
        <f t="shared" si="18"/>
        <v>44624</v>
      </c>
      <c r="V146" s="84">
        <f t="shared" si="18"/>
        <v>44421</v>
      </c>
    </row>
    <row r="147" spans="1:23" s="99" customFormat="1">
      <c r="A147" s="114"/>
      <c r="B147" s="365"/>
      <c r="C147" s="430" t="s">
        <v>907</v>
      </c>
      <c r="D147" s="366" t="s">
        <v>146</v>
      </c>
      <c r="E147" s="366" t="s">
        <v>368</v>
      </c>
      <c r="F147" s="366"/>
      <c r="G147" s="366">
        <v>14</v>
      </c>
      <c r="H147" s="367"/>
      <c r="I147" s="366" t="s">
        <v>151</v>
      </c>
      <c r="J147" s="368" t="str">
        <f>C146</f>
        <v>CLO tpx</v>
      </c>
      <c r="K147" s="366"/>
      <c r="L147" s="84"/>
      <c r="M147" s="84">
        <f t="shared" si="21"/>
        <v>44148</v>
      </c>
      <c r="N147" s="85">
        <v>44193</v>
      </c>
      <c r="O147" s="84">
        <v>44260</v>
      </c>
      <c r="P147" s="84">
        <v>44337</v>
      </c>
      <c r="Q147" s="84">
        <f t="shared" si="20"/>
        <v>44393</v>
      </c>
      <c r="R147" s="84">
        <f t="shared" si="20"/>
        <v>44449</v>
      </c>
      <c r="S147" s="84">
        <f t="shared" si="18"/>
        <v>44512</v>
      </c>
      <c r="T147" s="84">
        <f t="shared" si="18"/>
        <v>44568</v>
      </c>
      <c r="U147" s="84">
        <f t="shared" si="18"/>
        <v>44638</v>
      </c>
      <c r="V147" s="84">
        <f t="shared" si="18"/>
        <v>44435</v>
      </c>
    </row>
    <row r="148" spans="1:23" s="99" customFormat="1">
      <c r="A148" s="114"/>
      <c r="B148" s="365"/>
      <c r="C148" s="430" t="s">
        <v>908</v>
      </c>
      <c r="D148" s="366" t="s">
        <v>142</v>
      </c>
      <c r="E148" s="366" t="s">
        <v>909</v>
      </c>
      <c r="F148" s="366"/>
      <c r="G148" s="366">
        <v>4</v>
      </c>
      <c r="H148" s="367"/>
      <c r="I148" s="366" t="s">
        <v>151</v>
      </c>
      <c r="J148" s="368" t="str">
        <f>C147</f>
        <v xml:space="preserve">Late add proto x </v>
      </c>
      <c r="K148" s="366"/>
      <c r="L148" s="84"/>
      <c r="M148" s="84">
        <f t="shared" si="21"/>
        <v>44152</v>
      </c>
      <c r="N148" s="84">
        <v>44200</v>
      </c>
      <c r="O148" s="84">
        <v>44264</v>
      </c>
      <c r="P148" s="84">
        <v>44341</v>
      </c>
      <c r="Q148" s="84">
        <f t="shared" si="20"/>
        <v>44397</v>
      </c>
      <c r="R148" s="84">
        <f t="shared" si="20"/>
        <v>44453</v>
      </c>
      <c r="S148" s="84">
        <f t="shared" si="18"/>
        <v>44516</v>
      </c>
      <c r="T148" s="84">
        <f t="shared" si="18"/>
        <v>44572</v>
      </c>
      <c r="U148" s="84">
        <f t="shared" si="18"/>
        <v>44642</v>
      </c>
      <c r="V148" s="84">
        <f t="shared" si="18"/>
        <v>44439</v>
      </c>
    </row>
    <row r="149" spans="1:23">
      <c r="B149" s="79"/>
      <c r="C149" s="87" t="s">
        <v>895</v>
      </c>
      <c r="D149" s="81" t="s">
        <v>142</v>
      </c>
      <c r="E149" s="81" t="s">
        <v>369</v>
      </c>
      <c r="F149" s="81"/>
      <c r="G149" s="81">
        <v>1</v>
      </c>
      <c r="H149" s="82"/>
      <c r="I149" s="81" t="s">
        <v>151</v>
      </c>
      <c r="J149" s="83" t="str">
        <f>C134</f>
        <v xml:space="preserve">M1 Finalization </v>
      </c>
      <c r="K149" s="81" t="s">
        <v>144</v>
      </c>
      <c r="L149" s="84">
        <v>44056</v>
      </c>
      <c r="M149" s="84">
        <v>44111</v>
      </c>
      <c r="N149" s="84">
        <v>44153</v>
      </c>
      <c r="O149" s="84">
        <v>44223</v>
      </c>
      <c r="P149" s="84">
        <v>44300</v>
      </c>
      <c r="Q149" s="84">
        <v>44356</v>
      </c>
      <c r="R149" s="84">
        <v>44412</v>
      </c>
      <c r="S149" s="84">
        <f t="shared" si="18"/>
        <v>44475</v>
      </c>
      <c r="T149" s="84">
        <f t="shared" si="18"/>
        <v>44531</v>
      </c>
      <c r="U149" s="84">
        <f t="shared" si="18"/>
        <v>44601</v>
      </c>
      <c r="V149" s="84">
        <f t="shared" si="18"/>
        <v>44398</v>
      </c>
    </row>
    <row r="150" spans="1:23" hidden="1">
      <c r="A150" s="407"/>
      <c r="B150" s="79"/>
      <c r="C150" s="404" t="s">
        <v>844</v>
      </c>
      <c r="D150" s="405"/>
      <c r="E150" s="405"/>
      <c r="F150" s="405"/>
      <c r="G150" s="405"/>
      <c r="H150" s="92"/>
      <c r="I150" s="405"/>
      <c r="J150" s="406"/>
      <c r="K150" s="405"/>
      <c r="L150" s="313">
        <v>44057</v>
      </c>
      <c r="M150" s="313">
        <v>44112</v>
      </c>
      <c r="N150" s="313">
        <v>44154</v>
      </c>
      <c r="O150" s="313">
        <v>44238</v>
      </c>
      <c r="P150" s="84"/>
      <c r="Q150" s="84"/>
      <c r="R150" s="84"/>
      <c r="S150" s="84"/>
      <c r="T150" s="84"/>
      <c r="U150" s="84"/>
      <c r="V150" s="84"/>
    </row>
    <row r="151" spans="1:23">
      <c r="B151" s="79"/>
      <c r="C151" s="87" t="s">
        <v>617</v>
      </c>
      <c r="D151" s="81" t="s">
        <v>146</v>
      </c>
      <c r="E151" s="81" t="s">
        <v>367</v>
      </c>
      <c r="F151" s="81"/>
      <c r="G151" s="81">
        <v>16</v>
      </c>
      <c r="H151" s="82"/>
      <c r="I151" s="81" t="s">
        <v>151</v>
      </c>
      <c r="J151" s="83" t="str">
        <f>C149</f>
        <v xml:space="preserve">M1 Print and color assort meeting </v>
      </c>
      <c r="K151" s="81" t="s">
        <v>147</v>
      </c>
      <c r="L151" s="84">
        <v>44071</v>
      </c>
      <c r="M151" s="84">
        <v>44127</v>
      </c>
      <c r="N151" s="85">
        <v>44176</v>
      </c>
      <c r="O151" s="85">
        <v>44260</v>
      </c>
      <c r="P151" s="84">
        <v>44309</v>
      </c>
      <c r="Q151" s="84">
        <v>44372</v>
      </c>
      <c r="R151" s="84">
        <v>44428</v>
      </c>
      <c r="S151" s="84">
        <f t="shared" ref="S151:V155" si="22">IFERROR(IF($I151="Before",INDEX(S:S,MATCH($J151,$C:$C,0))-$G151,INDEX(S:S,MATCH($J151,$C:$C,0))+$G151),"")</f>
        <v>44491</v>
      </c>
      <c r="T151" s="84">
        <f t="shared" si="22"/>
        <v>44547</v>
      </c>
      <c r="U151" s="84">
        <f t="shared" si="22"/>
        <v>44617</v>
      </c>
      <c r="V151" s="84">
        <f t="shared" si="22"/>
        <v>44414</v>
      </c>
    </row>
    <row r="152" spans="1:23">
      <c r="B152" s="79"/>
      <c r="C152" s="87" t="s">
        <v>618</v>
      </c>
      <c r="D152" s="81" t="s">
        <v>146</v>
      </c>
      <c r="E152" s="81" t="s">
        <v>367</v>
      </c>
      <c r="F152" s="81"/>
      <c r="G152" s="81">
        <v>7</v>
      </c>
      <c r="H152" s="82"/>
      <c r="I152" s="81" t="s">
        <v>151</v>
      </c>
      <c r="J152" s="83" t="str">
        <f>C151</f>
        <v>Art x for strikeoffs post poho m1</v>
      </c>
      <c r="K152" s="81" t="s">
        <v>147</v>
      </c>
      <c r="L152" s="84">
        <v>44078</v>
      </c>
      <c r="M152" s="84">
        <v>44134</v>
      </c>
      <c r="N152" s="85">
        <v>44183</v>
      </c>
      <c r="O152" s="85">
        <v>44267</v>
      </c>
      <c r="P152" s="84">
        <v>44316</v>
      </c>
      <c r="Q152" s="84">
        <v>44379</v>
      </c>
      <c r="R152" s="84">
        <v>44435</v>
      </c>
      <c r="S152" s="84">
        <f t="shared" si="22"/>
        <v>44498</v>
      </c>
      <c r="T152" s="84">
        <f t="shared" si="22"/>
        <v>44554</v>
      </c>
      <c r="U152" s="84">
        <f t="shared" si="22"/>
        <v>44624</v>
      </c>
      <c r="V152" s="84">
        <f t="shared" si="22"/>
        <v>44421</v>
      </c>
    </row>
    <row r="153" spans="1:23">
      <c r="B153" s="79"/>
      <c r="C153" s="416" t="s">
        <v>870</v>
      </c>
      <c r="D153" s="81" t="s">
        <v>146</v>
      </c>
      <c r="E153" s="81" t="s">
        <v>368</v>
      </c>
      <c r="F153" s="81"/>
      <c r="G153" s="81">
        <v>14</v>
      </c>
      <c r="H153" s="82"/>
      <c r="I153" s="81" t="s">
        <v>143</v>
      </c>
      <c r="J153" s="83" t="str">
        <f>C156</f>
        <v>POHO MONTH 1 ocean fabric commit meeting</v>
      </c>
      <c r="K153" s="81"/>
      <c r="L153" s="84">
        <f>IFERROR(IF($I153="Before",INDEX(L:L,MATCH($J153,$C:$C,0))-$G153,INDEX(L:L,MATCH($J153,$C:$C,0))+$G153),"")</f>
        <v>44027</v>
      </c>
      <c r="M153" s="84">
        <f>IFERROR(IF($I153="Before",INDEX(M:M,MATCH($J153,$C:$C,0))-$G153,INDEX(M:M,MATCH($J153,$C:$C,0))+$G153),"")</f>
        <v>44083</v>
      </c>
      <c r="N153" s="84">
        <v>44124</v>
      </c>
      <c r="O153" s="84">
        <v>44181</v>
      </c>
      <c r="P153" s="84">
        <v>44264</v>
      </c>
      <c r="Q153" s="84">
        <v>44327</v>
      </c>
      <c r="R153" s="84">
        <v>44383</v>
      </c>
      <c r="S153" s="84">
        <f t="shared" si="22"/>
        <v>44441</v>
      </c>
      <c r="T153" s="84">
        <f t="shared" si="22"/>
        <v>44509</v>
      </c>
      <c r="U153" s="84">
        <f t="shared" si="22"/>
        <v>44558</v>
      </c>
      <c r="V153" s="84">
        <f t="shared" si="22"/>
        <v>44385</v>
      </c>
    </row>
    <row r="154" spans="1:23">
      <c r="B154" s="79"/>
      <c r="C154" s="416" t="s">
        <v>893</v>
      </c>
      <c r="D154" s="81" t="s">
        <v>146</v>
      </c>
      <c r="E154" s="81" t="s">
        <v>369</v>
      </c>
      <c r="F154" s="81"/>
      <c r="G154" s="81">
        <v>11</v>
      </c>
      <c r="H154" s="82"/>
      <c r="I154" s="81" t="s">
        <v>143</v>
      </c>
      <c r="J154" s="83" t="str">
        <f>C157</f>
        <v>POHO MONTH 1 air/ m2 ocean</v>
      </c>
      <c r="K154" s="81"/>
      <c r="L154" s="84"/>
      <c r="M154" s="84"/>
      <c r="N154" s="84">
        <v>44154</v>
      </c>
      <c r="O154" s="84">
        <v>44236</v>
      </c>
      <c r="P154" s="84">
        <v>44302</v>
      </c>
      <c r="Q154" s="84">
        <v>44358</v>
      </c>
      <c r="R154" s="84">
        <v>44414</v>
      </c>
      <c r="S154" s="84">
        <f t="shared" si="22"/>
        <v>44477</v>
      </c>
      <c r="T154" s="84">
        <f t="shared" si="22"/>
        <v>44533</v>
      </c>
      <c r="U154" s="84">
        <f t="shared" si="22"/>
        <v>44603</v>
      </c>
      <c r="V154" s="84">
        <f t="shared" si="22"/>
        <v>44400</v>
      </c>
    </row>
    <row r="155" spans="1:23">
      <c r="B155" s="79"/>
      <c r="C155" s="440" t="s">
        <v>1007</v>
      </c>
      <c r="D155" s="81" t="s">
        <v>146</v>
      </c>
      <c r="E155" s="81" t="s">
        <v>369</v>
      </c>
      <c r="F155" s="81"/>
      <c r="G155" s="81">
        <v>34</v>
      </c>
      <c r="H155" s="82"/>
      <c r="I155" s="81" t="s">
        <v>143</v>
      </c>
      <c r="J155" s="83" t="str">
        <f>C180</f>
        <v>CMO</v>
      </c>
      <c r="K155" s="81"/>
      <c r="L155" s="84"/>
      <c r="M155" s="84"/>
      <c r="N155" s="442">
        <v>44165</v>
      </c>
      <c r="O155" s="442">
        <v>44235</v>
      </c>
      <c r="P155" s="442">
        <v>44312</v>
      </c>
      <c r="Q155" s="442">
        <v>44369</v>
      </c>
      <c r="R155" s="442">
        <v>44425</v>
      </c>
      <c r="S155" s="84">
        <f t="shared" si="22"/>
        <v>44488</v>
      </c>
      <c r="T155" s="84">
        <f t="shared" si="22"/>
        <v>44551</v>
      </c>
      <c r="U155" s="84">
        <f t="shared" si="22"/>
        <v>44607</v>
      </c>
      <c r="V155" s="84">
        <f t="shared" si="22"/>
        <v>44425</v>
      </c>
    </row>
    <row r="156" spans="1:23" s="99" customFormat="1">
      <c r="A156" s="114"/>
      <c r="B156" s="375"/>
      <c r="C156" s="374" t="s">
        <v>813</v>
      </c>
      <c r="D156" s="376" t="s">
        <v>148</v>
      </c>
      <c r="E156" s="376" t="s">
        <v>368</v>
      </c>
      <c r="F156" s="376" t="s">
        <v>372</v>
      </c>
      <c r="G156" s="376">
        <v>102</v>
      </c>
      <c r="H156" s="377" t="e">
        <f>NETWORKDAYS(INDEX(#REF!,MATCH(C156,$C$50:$C$187,0)),INDEX(#REF!,MATCH(J156,$C$50:$C$187,0)))-1</f>
        <v>#REF!</v>
      </c>
      <c r="I156" s="376" t="s">
        <v>143</v>
      </c>
      <c r="J156" s="378" t="str">
        <f>C182</f>
        <v>Deadline for 80% TOP's m1/wk1</v>
      </c>
      <c r="K156" s="376" t="s">
        <v>144</v>
      </c>
      <c r="L156" s="373">
        <v>44041</v>
      </c>
      <c r="M156" s="373">
        <v>44097</v>
      </c>
      <c r="N156" s="373">
        <v>44138</v>
      </c>
      <c r="O156" s="373">
        <v>44202</v>
      </c>
      <c r="P156" s="373">
        <v>44278</v>
      </c>
      <c r="Q156" s="373">
        <v>44341</v>
      </c>
      <c r="R156" s="373">
        <v>44397</v>
      </c>
      <c r="S156" s="373">
        <f>S183-120</f>
        <v>44455</v>
      </c>
      <c r="T156" s="373">
        <v>44523</v>
      </c>
      <c r="U156" s="373">
        <v>44572</v>
      </c>
      <c r="V156" s="373">
        <f>V183-120</f>
        <v>44399</v>
      </c>
      <c r="W156" s="99" t="s">
        <v>951</v>
      </c>
    </row>
    <row r="157" spans="1:23">
      <c r="A157" s="407"/>
      <c r="B157" s="90"/>
      <c r="C157" s="261" t="s">
        <v>894</v>
      </c>
      <c r="D157" s="91" t="s">
        <v>148</v>
      </c>
      <c r="E157" s="91" t="s">
        <v>368</v>
      </c>
      <c r="F157" s="91" t="s">
        <v>372</v>
      </c>
      <c r="G157" s="91">
        <v>102</v>
      </c>
      <c r="H157" s="92" t="e">
        <f>NETWORKDAYS(INDEX(#REF!,MATCH(C157,$C$50:$C$187,0)),INDEX(#REF!,MATCH(J157,$C$50:$C$187,0)))-1</f>
        <v>#REF!</v>
      </c>
      <c r="I157" s="91" t="s">
        <v>143</v>
      </c>
      <c r="J157" s="93" t="str">
        <f>C183</f>
        <v>Month 1 Ship air</v>
      </c>
      <c r="K157" s="91" t="s">
        <v>144</v>
      </c>
      <c r="L157" s="94">
        <v>44068</v>
      </c>
      <c r="M157" s="94">
        <v>44124</v>
      </c>
      <c r="N157" s="379">
        <f>SUM(N183-115)</f>
        <v>44166</v>
      </c>
      <c r="O157" s="94">
        <v>44236</v>
      </c>
      <c r="P157" s="94">
        <v>44313</v>
      </c>
      <c r="Q157" s="94">
        <v>44369</v>
      </c>
      <c r="R157" s="94">
        <v>44425</v>
      </c>
      <c r="S157" s="94">
        <f>S183-87</f>
        <v>44488</v>
      </c>
      <c r="T157" s="94">
        <v>44544</v>
      </c>
      <c r="U157" s="94">
        <f>U183-87</f>
        <v>44614</v>
      </c>
      <c r="V157" s="94">
        <f>V185-120</f>
        <v>44411</v>
      </c>
      <c r="W157" s="99" t="s">
        <v>952</v>
      </c>
    </row>
    <row r="158" spans="1:23" s="290" customFormat="1" hidden="1">
      <c r="A158" s="282"/>
      <c r="B158" s="283"/>
      <c r="C158" s="284" t="s">
        <v>497</v>
      </c>
      <c r="D158" s="285" t="s">
        <v>146</v>
      </c>
      <c r="E158" s="285" t="s">
        <v>369</v>
      </c>
      <c r="F158" s="285"/>
      <c r="G158" s="285">
        <v>47</v>
      </c>
      <c r="H158" s="286"/>
      <c r="I158" s="285" t="s">
        <v>143</v>
      </c>
      <c r="J158" s="287" t="str">
        <f>C162</f>
        <v>Month 2 Buyer sketch review</v>
      </c>
      <c r="K158" s="285" t="s">
        <v>149</v>
      </c>
      <c r="L158" s="84">
        <v>44000</v>
      </c>
      <c r="M158" s="84">
        <v>44049</v>
      </c>
      <c r="N158" s="84">
        <v>44112</v>
      </c>
      <c r="O158" s="84">
        <v>44175</v>
      </c>
      <c r="P158" s="84">
        <v>44231</v>
      </c>
      <c r="Q158" s="84">
        <v>44294</v>
      </c>
      <c r="R158" s="84">
        <v>44357</v>
      </c>
      <c r="S158" s="84">
        <f t="shared" ref="S158:V174" si="23">IFERROR(IF($I158="Before",INDEX(S:S,MATCH($J158,$C:$C,0))-$G158,INDEX(S:S,MATCH($J158,$C:$C,0))+$G158),"")</f>
        <v>44357</v>
      </c>
      <c r="T158" s="84">
        <f t="shared" si="23"/>
        <v>44357</v>
      </c>
      <c r="U158" s="84">
        <f t="shared" si="23"/>
        <v>44357</v>
      </c>
      <c r="V158" s="84">
        <f t="shared" si="23"/>
        <v>44357</v>
      </c>
    </row>
    <row r="159" spans="1:23" s="290" customFormat="1" hidden="1">
      <c r="A159" s="282"/>
      <c r="B159" s="283"/>
      <c r="C159" s="284" t="s">
        <v>498</v>
      </c>
      <c r="D159" s="285" t="s">
        <v>142</v>
      </c>
      <c r="E159" s="285" t="s">
        <v>367</v>
      </c>
      <c r="F159" s="285"/>
      <c r="G159" s="285">
        <v>42</v>
      </c>
      <c r="H159" s="286"/>
      <c r="I159" s="285" t="s">
        <v>143</v>
      </c>
      <c r="J159" s="287" t="str">
        <f>C162</f>
        <v>Month 2 Buyer sketch review</v>
      </c>
      <c r="K159" s="285" t="s">
        <v>144</v>
      </c>
      <c r="L159" s="84">
        <v>44005</v>
      </c>
      <c r="M159" s="84">
        <v>44054</v>
      </c>
      <c r="N159" s="84">
        <v>44117</v>
      </c>
      <c r="O159" s="84">
        <v>44180</v>
      </c>
      <c r="P159" s="84">
        <v>44236</v>
      </c>
      <c r="Q159" s="84">
        <v>44299</v>
      </c>
      <c r="R159" s="84">
        <v>44362</v>
      </c>
      <c r="S159" s="84">
        <f t="shared" si="23"/>
        <v>44362</v>
      </c>
      <c r="T159" s="84">
        <f t="shared" si="23"/>
        <v>44362</v>
      </c>
      <c r="U159" s="84">
        <f t="shared" si="23"/>
        <v>44362</v>
      </c>
      <c r="V159" s="84">
        <f t="shared" si="23"/>
        <v>44362</v>
      </c>
    </row>
    <row r="160" spans="1:23" s="290" customFormat="1" hidden="1">
      <c r="A160" s="282"/>
      <c r="B160" s="283"/>
      <c r="C160" s="284" t="s">
        <v>515</v>
      </c>
      <c r="D160" s="285" t="s">
        <v>142</v>
      </c>
      <c r="E160" s="285" t="s">
        <v>367</v>
      </c>
      <c r="F160" s="285"/>
      <c r="G160" s="285">
        <v>28</v>
      </c>
      <c r="H160" s="286"/>
      <c r="I160" s="285" t="s">
        <v>143</v>
      </c>
      <c r="J160" s="287" t="str">
        <f>C162</f>
        <v>Month 2 Buyer sketch review</v>
      </c>
      <c r="K160" s="285" t="s">
        <v>144</v>
      </c>
      <c r="L160" s="84">
        <v>44019</v>
      </c>
      <c r="M160" s="84">
        <v>44068</v>
      </c>
      <c r="N160" s="84">
        <v>44131</v>
      </c>
      <c r="O160" s="84">
        <v>44194</v>
      </c>
      <c r="P160" s="84">
        <v>44250</v>
      </c>
      <c r="Q160" s="84">
        <v>44313</v>
      </c>
      <c r="R160" s="84">
        <v>44376</v>
      </c>
      <c r="S160" s="84">
        <f t="shared" si="23"/>
        <v>44376</v>
      </c>
      <c r="T160" s="84">
        <f t="shared" si="23"/>
        <v>44376</v>
      </c>
      <c r="U160" s="84">
        <f t="shared" si="23"/>
        <v>44376</v>
      </c>
      <c r="V160" s="84">
        <f t="shared" si="23"/>
        <v>44376</v>
      </c>
    </row>
    <row r="161" spans="1:22" s="290" customFormat="1" hidden="1">
      <c r="A161" s="282"/>
      <c r="B161" s="283"/>
      <c r="C161" s="284" t="s">
        <v>499</v>
      </c>
      <c r="D161" s="285" t="s">
        <v>142</v>
      </c>
      <c r="E161" s="285" t="s">
        <v>367</v>
      </c>
      <c r="F161" s="285"/>
      <c r="G161" s="285">
        <v>14</v>
      </c>
      <c r="H161" s="286"/>
      <c r="I161" s="285" t="s">
        <v>143</v>
      </c>
      <c r="J161" s="287" t="str">
        <f>C162</f>
        <v>Month 2 Buyer sketch review</v>
      </c>
      <c r="K161" s="285" t="s">
        <v>144</v>
      </c>
      <c r="L161" s="84">
        <v>44033</v>
      </c>
      <c r="M161" s="84">
        <v>44082</v>
      </c>
      <c r="N161" s="84">
        <v>44145</v>
      </c>
      <c r="O161" s="84">
        <v>44208</v>
      </c>
      <c r="P161" s="84">
        <v>44264</v>
      </c>
      <c r="Q161" s="84">
        <v>44327</v>
      </c>
      <c r="R161" s="84">
        <v>44390</v>
      </c>
      <c r="S161" s="84">
        <f t="shared" si="23"/>
        <v>44390</v>
      </c>
      <c r="T161" s="84">
        <f t="shared" si="23"/>
        <v>44390</v>
      </c>
      <c r="U161" s="84">
        <f t="shared" si="23"/>
        <v>44390</v>
      </c>
      <c r="V161" s="84">
        <f t="shared" si="23"/>
        <v>44390</v>
      </c>
    </row>
    <row r="162" spans="1:22" s="290" customFormat="1" hidden="1">
      <c r="A162" s="282"/>
      <c r="B162" s="283"/>
      <c r="C162" s="284" t="s">
        <v>500</v>
      </c>
      <c r="D162" s="285" t="s">
        <v>142</v>
      </c>
      <c r="E162" s="285" t="s">
        <v>367</v>
      </c>
      <c r="F162" s="285"/>
      <c r="G162" s="285">
        <v>8</v>
      </c>
      <c r="H162" s="286"/>
      <c r="I162" s="285" t="s">
        <v>143</v>
      </c>
      <c r="J162" s="287" t="str">
        <f>C163</f>
        <v>Month 2 PD Exceptions</v>
      </c>
      <c r="K162" s="285" t="s">
        <v>144</v>
      </c>
      <c r="L162" s="84">
        <v>44047</v>
      </c>
      <c r="M162" s="84">
        <v>44096</v>
      </c>
      <c r="N162" s="84">
        <v>44159</v>
      </c>
      <c r="O162" s="84">
        <v>44222</v>
      </c>
      <c r="P162" s="84">
        <v>44278</v>
      </c>
      <c r="Q162" s="84">
        <v>44341</v>
      </c>
      <c r="R162" s="84">
        <v>44404</v>
      </c>
      <c r="S162" s="84">
        <f t="shared" si="23"/>
        <v>44404</v>
      </c>
      <c r="T162" s="84">
        <f t="shared" si="23"/>
        <v>44404</v>
      </c>
      <c r="U162" s="84">
        <f t="shared" si="23"/>
        <v>44404</v>
      </c>
      <c r="V162" s="84">
        <f t="shared" si="23"/>
        <v>44404</v>
      </c>
    </row>
    <row r="163" spans="1:22" s="290" customFormat="1" hidden="1">
      <c r="A163" s="282"/>
      <c r="B163" s="283"/>
      <c r="C163" s="284" t="s">
        <v>501</v>
      </c>
      <c r="D163" s="285" t="s">
        <v>142</v>
      </c>
      <c r="E163" s="285" t="s">
        <v>368</v>
      </c>
      <c r="F163" s="285"/>
      <c r="G163" s="285">
        <v>5</v>
      </c>
      <c r="H163" s="286"/>
      <c r="I163" s="285" t="s">
        <v>143</v>
      </c>
      <c r="J163" s="287" t="str">
        <f>C166</f>
        <v>Month 2 Setups</v>
      </c>
      <c r="K163" s="285" t="s">
        <v>524</v>
      </c>
      <c r="L163" s="84">
        <v>44055</v>
      </c>
      <c r="M163" s="84">
        <v>44104</v>
      </c>
      <c r="N163" s="84">
        <v>44167</v>
      </c>
      <c r="O163" s="84">
        <v>44230</v>
      </c>
      <c r="P163" s="84">
        <v>44286</v>
      </c>
      <c r="Q163" s="84">
        <v>44349</v>
      </c>
      <c r="R163" s="84">
        <v>44412</v>
      </c>
      <c r="S163" s="84">
        <f t="shared" si="23"/>
        <v>44412</v>
      </c>
      <c r="T163" s="84">
        <f t="shared" si="23"/>
        <v>44412</v>
      </c>
      <c r="U163" s="84">
        <f t="shared" si="23"/>
        <v>44412</v>
      </c>
      <c r="V163" s="84">
        <f t="shared" si="23"/>
        <v>44412</v>
      </c>
    </row>
    <row r="164" spans="1:22" s="290" customFormat="1" hidden="1">
      <c r="A164" s="282"/>
      <c r="B164" s="283"/>
      <c r="C164" s="284" t="s">
        <v>502</v>
      </c>
      <c r="D164" s="285" t="s">
        <v>146</v>
      </c>
      <c r="E164" s="285" t="s">
        <v>367</v>
      </c>
      <c r="F164" s="285"/>
      <c r="G164" s="285">
        <v>7</v>
      </c>
      <c r="H164" s="286"/>
      <c r="I164" s="285" t="s">
        <v>143</v>
      </c>
      <c r="J164" s="287" t="str">
        <f>C167</f>
        <v>Month 2 TPX</v>
      </c>
      <c r="K164" s="285" t="s">
        <v>147</v>
      </c>
      <c r="L164" s="84">
        <v>44057</v>
      </c>
      <c r="M164" s="84">
        <v>44106</v>
      </c>
      <c r="N164" s="84">
        <v>44169</v>
      </c>
      <c r="O164" s="84">
        <v>44232</v>
      </c>
      <c r="P164" s="84">
        <v>44288</v>
      </c>
      <c r="Q164" s="84">
        <v>44351</v>
      </c>
      <c r="R164" s="84">
        <v>44414</v>
      </c>
      <c r="S164" s="84">
        <f t="shared" si="23"/>
        <v>44414</v>
      </c>
      <c r="T164" s="84">
        <f t="shared" si="23"/>
        <v>44414</v>
      </c>
      <c r="U164" s="84">
        <f t="shared" si="23"/>
        <v>44414</v>
      </c>
      <c r="V164" s="84">
        <f t="shared" si="23"/>
        <v>44414</v>
      </c>
    </row>
    <row r="165" spans="1:22" s="290" customFormat="1" hidden="1">
      <c r="A165" s="282"/>
      <c r="B165" s="283"/>
      <c r="C165" s="284" t="s">
        <v>503</v>
      </c>
      <c r="D165" s="285" t="s">
        <v>142</v>
      </c>
      <c r="E165" s="285" t="s">
        <v>367</v>
      </c>
      <c r="F165" s="285"/>
      <c r="G165" s="285">
        <v>19</v>
      </c>
      <c r="H165" s="286"/>
      <c r="I165" s="285" t="s">
        <v>143</v>
      </c>
      <c r="J165" s="287" t="str">
        <f>C166</f>
        <v>Month 2 Setups</v>
      </c>
      <c r="K165" s="285" t="s">
        <v>524</v>
      </c>
      <c r="L165" s="84">
        <v>44041</v>
      </c>
      <c r="M165" s="84">
        <v>44090</v>
      </c>
      <c r="N165" s="84">
        <v>44153</v>
      </c>
      <c r="O165" s="84">
        <v>44216</v>
      </c>
      <c r="P165" s="84">
        <v>44272</v>
      </c>
      <c r="Q165" s="84">
        <v>44335</v>
      </c>
      <c r="R165" s="84">
        <v>44398</v>
      </c>
      <c r="S165" s="84">
        <f t="shared" si="23"/>
        <v>44398</v>
      </c>
      <c r="T165" s="84">
        <f t="shared" si="23"/>
        <v>44398</v>
      </c>
      <c r="U165" s="84">
        <f t="shared" si="23"/>
        <v>44398</v>
      </c>
      <c r="V165" s="84">
        <f t="shared" si="23"/>
        <v>44398</v>
      </c>
    </row>
    <row r="166" spans="1:22" s="290" customFormat="1" hidden="1">
      <c r="A166" s="282"/>
      <c r="B166" s="283"/>
      <c r="C166" s="284" t="s">
        <v>504</v>
      </c>
      <c r="D166" s="285" t="s">
        <v>146</v>
      </c>
      <c r="E166" s="285" t="s">
        <v>367</v>
      </c>
      <c r="F166" s="285"/>
      <c r="G166" s="285">
        <v>4</v>
      </c>
      <c r="H166" s="286"/>
      <c r="I166" s="285" t="s">
        <v>143</v>
      </c>
      <c r="J166" s="287" t="str">
        <f>C167</f>
        <v>Month 2 TPX</v>
      </c>
      <c r="K166" s="285" t="s">
        <v>145</v>
      </c>
      <c r="L166" s="84">
        <v>44060</v>
      </c>
      <c r="M166" s="84">
        <v>44109</v>
      </c>
      <c r="N166" s="84">
        <v>44172</v>
      </c>
      <c r="O166" s="84">
        <v>44235</v>
      </c>
      <c r="P166" s="84">
        <v>44291</v>
      </c>
      <c r="Q166" s="84">
        <v>44354</v>
      </c>
      <c r="R166" s="84">
        <v>44417</v>
      </c>
      <c r="S166" s="84">
        <f t="shared" si="23"/>
        <v>44417</v>
      </c>
      <c r="T166" s="84">
        <f t="shared" si="23"/>
        <v>44417</v>
      </c>
      <c r="U166" s="84">
        <f t="shared" si="23"/>
        <v>44417</v>
      </c>
      <c r="V166" s="84">
        <f t="shared" si="23"/>
        <v>44417</v>
      </c>
    </row>
    <row r="167" spans="1:22" s="290" customFormat="1" hidden="1">
      <c r="A167" s="282"/>
      <c r="B167" s="283"/>
      <c r="C167" s="284" t="s">
        <v>505</v>
      </c>
      <c r="D167" s="285" t="s">
        <v>146</v>
      </c>
      <c r="E167" s="285" t="s">
        <v>368</v>
      </c>
      <c r="F167" s="285"/>
      <c r="G167" s="285">
        <v>19</v>
      </c>
      <c r="H167" s="286"/>
      <c r="I167" s="285" t="s">
        <v>143</v>
      </c>
      <c r="J167" s="287" t="str">
        <f>C169</f>
        <v>Month 2 Sample x</v>
      </c>
      <c r="K167" s="285" t="s">
        <v>147</v>
      </c>
      <c r="L167" s="84">
        <v>44064</v>
      </c>
      <c r="M167" s="84">
        <v>44113</v>
      </c>
      <c r="N167" s="84">
        <v>44176</v>
      </c>
      <c r="O167" s="84">
        <v>44239</v>
      </c>
      <c r="P167" s="84">
        <v>44295</v>
      </c>
      <c r="Q167" s="84">
        <v>44358</v>
      </c>
      <c r="R167" s="84">
        <v>44421</v>
      </c>
      <c r="S167" s="84">
        <f t="shared" si="23"/>
        <v>44421</v>
      </c>
      <c r="T167" s="84">
        <f t="shared" si="23"/>
        <v>44421</v>
      </c>
      <c r="U167" s="84">
        <f t="shared" si="23"/>
        <v>44421</v>
      </c>
      <c r="V167" s="84">
        <f t="shared" si="23"/>
        <v>44421</v>
      </c>
    </row>
    <row r="168" spans="1:22" s="290" customFormat="1" hidden="1">
      <c r="A168" s="282"/>
      <c r="B168" s="283"/>
      <c r="C168" s="284" t="s">
        <v>506</v>
      </c>
      <c r="D168" s="285" t="s">
        <v>146</v>
      </c>
      <c r="E168" s="285" t="s">
        <v>367</v>
      </c>
      <c r="F168" s="285"/>
      <c r="G168" s="285">
        <f>5</f>
        <v>5</v>
      </c>
      <c r="H168" s="286"/>
      <c r="I168" s="285" t="s">
        <v>143</v>
      </c>
      <c r="J168" s="287" t="str">
        <f>C170</f>
        <v>Month 2 Finalization with In and Out</v>
      </c>
      <c r="K168" s="285" t="s">
        <v>149</v>
      </c>
      <c r="L168" s="84">
        <v>44084</v>
      </c>
      <c r="M168" s="84">
        <v>44133</v>
      </c>
      <c r="N168" s="84">
        <v>44196</v>
      </c>
      <c r="O168" s="84">
        <v>44259</v>
      </c>
      <c r="P168" s="84">
        <v>44315</v>
      </c>
      <c r="Q168" s="84">
        <v>44378</v>
      </c>
      <c r="R168" s="84">
        <v>44441</v>
      </c>
      <c r="S168" s="84">
        <f t="shared" si="23"/>
        <v>44441</v>
      </c>
      <c r="T168" s="84">
        <f t="shared" si="23"/>
        <v>44441</v>
      </c>
      <c r="U168" s="84">
        <f t="shared" si="23"/>
        <v>44441</v>
      </c>
      <c r="V168" s="84">
        <f t="shared" si="23"/>
        <v>44441</v>
      </c>
    </row>
    <row r="169" spans="1:22" s="290" customFormat="1" hidden="1">
      <c r="A169" s="282"/>
      <c r="B169" s="283"/>
      <c r="C169" s="284" t="s">
        <v>507</v>
      </c>
      <c r="D169" s="285" t="s">
        <v>146</v>
      </c>
      <c r="E169" s="285" t="s">
        <v>368</v>
      </c>
      <c r="F169" s="285"/>
      <c r="G169" s="285">
        <v>6</v>
      </c>
      <c r="H169" s="286"/>
      <c r="I169" s="285" t="s">
        <v>143</v>
      </c>
      <c r="J169" s="287" t="str">
        <f>C170</f>
        <v>Month 2 Finalization with In and Out</v>
      </c>
      <c r="K169" s="285" t="s">
        <v>149</v>
      </c>
      <c r="L169" s="84">
        <v>44083</v>
      </c>
      <c r="M169" s="84">
        <v>44132</v>
      </c>
      <c r="N169" s="84">
        <v>44195</v>
      </c>
      <c r="O169" s="84">
        <v>44258</v>
      </c>
      <c r="P169" s="84">
        <v>44314</v>
      </c>
      <c r="Q169" s="84">
        <v>44377</v>
      </c>
      <c r="R169" s="84">
        <v>44440</v>
      </c>
      <c r="S169" s="84">
        <f t="shared" si="23"/>
        <v>44440</v>
      </c>
      <c r="T169" s="84">
        <f t="shared" si="23"/>
        <v>44440</v>
      </c>
      <c r="U169" s="84">
        <f t="shared" si="23"/>
        <v>44440</v>
      </c>
      <c r="V169" s="84">
        <f t="shared" si="23"/>
        <v>44440</v>
      </c>
    </row>
    <row r="170" spans="1:22" s="290" customFormat="1" hidden="1">
      <c r="A170" s="282"/>
      <c r="B170" s="283"/>
      <c r="C170" s="284" t="s">
        <v>508</v>
      </c>
      <c r="D170" s="285" t="s">
        <v>142</v>
      </c>
      <c r="E170" s="285" t="s">
        <v>367</v>
      </c>
      <c r="F170" s="285"/>
      <c r="G170" s="285">
        <v>1</v>
      </c>
      <c r="H170" s="286"/>
      <c r="I170" s="285" t="s">
        <v>143</v>
      </c>
      <c r="J170" s="287" t="str">
        <f>C172</f>
        <v xml:space="preserve">Month 2 Color and Print assort </v>
      </c>
      <c r="K170" s="285" t="s">
        <v>144</v>
      </c>
      <c r="L170" s="84">
        <v>44089</v>
      </c>
      <c r="M170" s="84">
        <v>44138</v>
      </c>
      <c r="N170" s="84">
        <v>44201</v>
      </c>
      <c r="O170" s="84">
        <v>44264</v>
      </c>
      <c r="P170" s="84">
        <v>44320</v>
      </c>
      <c r="Q170" s="84">
        <v>44383</v>
      </c>
      <c r="R170" s="84">
        <v>44446</v>
      </c>
      <c r="S170" s="84">
        <f t="shared" si="23"/>
        <v>44446</v>
      </c>
      <c r="T170" s="84">
        <f t="shared" si="23"/>
        <v>44446</v>
      </c>
      <c r="U170" s="84">
        <f t="shared" si="23"/>
        <v>44446</v>
      </c>
      <c r="V170" s="84">
        <f t="shared" si="23"/>
        <v>44446</v>
      </c>
    </row>
    <row r="171" spans="1:22" s="290" customFormat="1" hidden="1">
      <c r="A171" s="282"/>
      <c r="B171" s="283"/>
      <c r="C171" s="284" t="s">
        <v>509</v>
      </c>
      <c r="D171" s="285" t="s">
        <v>142</v>
      </c>
      <c r="E171" s="285" t="s">
        <v>368</v>
      </c>
      <c r="F171" s="285"/>
      <c r="G171" s="285">
        <v>1</v>
      </c>
      <c r="H171" s="286"/>
      <c r="I171" s="285" t="s">
        <v>143</v>
      </c>
      <c r="J171" s="287" t="str">
        <f>C172</f>
        <v xml:space="preserve">Month 2 Color and Print assort </v>
      </c>
      <c r="K171" s="285" t="s">
        <v>524</v>
      </c>
      <c r="L171" s="84">
        <v>44089</v>
      </c>
      <c r="M171" s="84">
        <v>44138</v>
      </c>
      <c r="N171" s="84">
        <v>44201</v>
      </c>
      <c r="O171" s="84">
        <v>44264</v>
      </c>
      <c r="P171" s="84">
        <v>44320</v>
      </c>
      <c r="Q171" s="84">
        <v>44383</v>
      </c>
      <c r="R171" s="84">
        <v>44446</v>
      </c>
      <c r="S171" s="84">
        <f t="shared" si="23"/>
        <v>44446</v>
      </c>
      <c r="T171" s="84">
        <f t="shared" si="23"/>
        <v>44446</v>
      </c>
      <c r="U171" s="84">
        <f t="shared" si="23"/>
        <v>44446</v>
      </c>
      <c r="V171" s="84">
        <f t="shared" si="23"/>
        <v>44446</v>
      </c>
    </row>
    <row r="172" spans="1:22" s="290" customFormat="1" hidden="1">
      <c r="A172" s="282"/>
      <c r="B172" s="283"/>
      <c r="C172" s="284" t="s">
        <v>510</v>
      </c>
      <c r="D172" s="285" t="s">
        <v>142</v>
      </c>
      <c r="E172" s="285" t="s">
        <v>369</v>
      </c>
      <c r="F172" s="285"/>
      <c r="G172" s="285">
        <v>6</v>
      </c>
      <c r="H172" s="286"/>
      <c r="I172" s="285" t="s">
        <v>143</v>
      </c>
      <c r="J172" s="287" t="str">
        <f>C174</f>
        <v>Month 2 Buy Review Meetings</v>
      </c>
      <c r="K172" s="285" t="s">
        <v>524</v>
      </c>
      <c r="L172" s="84">
        <v>44090</v>
      </c>
      <c r="M172" s="84">
        <v>44139</v>
      </c>
      <c r="N172" s="84">
        <v>44202</v>
      </c>
      <c r="O172" s="84">
        <v>44265</v>
      </c>
      <c r="P172" s="84">
        <v>44321</v>
      </c>
      <c r="Q172" s="84">
        <v>44384</v>
      </c>
      <c r="R172" s="84">
        <v>44447</v>
      </c>
      <c r="S172" s="84">
        <f t="shared" si="23"/>
        <v>44447</v>
      </c>
      <c r="T172" s="84">
        <f t="shared" si="23"/>
        <v>44447</v>
      </c>
      <c r="U172" s="84">
        <f t="shared" si="23"/>
        <v>44447</v>
      </c>
      <c r="V172" s="84">
        <f t="shared" si="23"/>
        <v>44447</v>
      </c>
    </row>
    <row r="173" spans="1:22" s="290" customFormat="1" hidden="1">
      <c r="A173" s="282"/>
      <c r="B173" s="283"/>
      <c r="C173" s="284" t="s">
        <v>571</v>
      </c>
      <c r="D173" s="285" t="s">
        <v>146</v>
      </c>
      <c r="E173" s="285" t="s">
        <v>369</v>
      </c>
      <c r="F173" s="285"/>
      <c r="G173" s="285">
        <v>5</v>
      </c>
      <c r="H173" s="286"/>
      <c r="I173" s="285" t="s">
        <v>143</v>
      </c>
      <c r="J173" s="287" t="str">
        <f>C174</f>
        <v>Month 2 Buy Review Meetings</v>
      </c>
      <c r="K173" s="285" t="s">
        <v>149</v>
      </c>
      <c r="L173" s="84">
        <v>44091</v>
      </c>
      <c r="M173" s="84">
        <v>44140</v>
      </c>
      <c r="N173" s="84">
        <v>44203</v>
      </c>
      <c r="O173" s="84">
        <v>44266</v>
      </c>
      <c r="P173" s="84">
        <v>44322</v>
      </c>
      <c r="Q173" s="84">
        <v>44385</v>
      </c>
      <c r="R173" s="84">
        <v>44448</v>
      </c>
      <c r="S173" s="84">
        <f t="shared" si="23"/>
        <v>44448</v>
      </c>
      <c r="T173" s="84">
        <f t="shared" si="23"/>
        <v>44448</v>
      </c>
      <c r="U173" s="84">
        <f t="shared" si="23"/>
        <v>44448</v>
      </c>
      <c r="V173" s="84">
        <f t="shared" si="23"/>
        <v>44448</v>
      </c>
    </row>
    <row r="174" spans="1:22" s="290" customFormat="1" hidden="1">
      <c r="A174" s="282"/>
      <c r="B174" s="283"/>
      <c r="C174" s="284" t="s">
        <v>511</v>
      </c>
      <c r="D174" s="285"/>
      <c r="E174" s="285" t="s">
        <v>369</v>
      </c>
      <c r="F174" s="285"/>
      <c r="G174" s="285">
        <v>7</v>
      </c>
      <c r="H174" s="286"/>
      <c r="I174" s="285" t="s">
        <v>143</v>
      </c>
      <c r="J174" s="287" t="str">
        <f>C175</f>
        <v>POHO MONTH 2</v>
      </c>
      <c r="K174" s="285" t="s">
        <v>144</v>
      </c>
      <c r="L174" s="84">
        <v>44096</v>
      </c>
      <c r="M174" s="84">
        <v>44145</v>
      </c>
      <c r="N174" s="84">
        <v>44208</v>
      </c>
      <c r="O174" s="84">
        <v>44271</v>
      </c>
      <c r="P174" s="84">
        <v>44327</v>
      </c>
      <c r="Q174" s="84">
        <v>44390</v>
      </c>
      <c r="R174" s="84">
        <v>44453</v>
      </c>
      <c r="S174" s="84">
        <f t="shared" si="23"/>
        <v>44453</v>
      </c>
      <c r="T174" s="84">
        <f t="shared" si="23"/>
        <v>44453</v>
      </c>
      <c r="U174" s="84">
        <f t="shared" si="23"/>
        <v>44453</v>
      </c>
      <c r="V174" s="84">
        <f t="shared" si="23"/>
        <v>44453</v>
      </c>
    </row>
    <row r="175" spans="1:22" hidden="1">
      <c r="B175" s="90"/>
      <c r="C175" s="261" t="s">
        <v>512</v>
      </c>
      <c r="D175" s="91" t="s">
        <v>148</v>
      </c>
      <c r="E175" s="91" t="s">
        <v>368</v>
      </c>
      <c r="F175" s="91" t="s">
        <v>372</v>
      </c>
      <c r="G175" s="91">
        <v>105</v>
      </c>
      <c r="H175" s="92" t="e">
        <f>NETWORKDAYS(INDEX(#REF!,MATCH(C175,$C$50:$C$187,0)),INDEX(#REF!,MATCH(J175,$C$50:$C$187,0)))-1</f>
        <v>#REF!</v>
      </c>
      <c r="I175" s="91" t="s">
        <v>143</v>
      </c>
      <c r="J175" s="93" t="str">
        <f>C187</f>
        <v>Month 2 In DC</v>
      </c>
      <c r="K175" s="91" t="s">
        <v>144</v>
      </c>
      <c r="L175" s="94">
        <v>44103</v>
      </c>
      <c r="M175" s="94">
        <v>44152</v>
      </c>
      <c r="N175" s="94"/>
      <c r="O175" s="94">
        <v>44278</v>
      </c>
      <c r="P175" s="94">
        <v>44334</v>
      </c>
      <c r="Q175" s="94">
        <v>44397</v>
      </c>
      <c r="R175" s="94">
        <v>44460</v>
      </c>
      <c r="S175" s="94">
        <v>44460</v>
      </c>
      <c r="T175" s="94">
        <v>44460</v>
      </c>
      <c r="U175" s="94">
        <v>44460</v>
      </c>
      <c r="V175" s="94">
        <v>44460</v>
      </c>
    </row>
    <row r="176" spans="1:22" hidden="1">
      <c r="B176" s="79"/>
      <c r="C176" s="87" t="s">
        <v>190</v>
      </c>
      <c r="D176" s="81" t="s">
        <v>142</v>
      </c>
      <c r="E176" s="81" t="s">
        <v>369</v>
      </c>
      <c r="F176" s="81" t="s">
        <v>373</v>
      </c>
      <c r="G176" s="81">
        <v>60</v>
      </c>
      <c r="H176" s="82" t="e">
        <f>NETWORKDAYS(INDEX(#REF!,MATCH(C176,$C$50:$C$187,0)),INDEX(#REF!,MATCH(J176,$C$50:$C$187,0)))-1</f>
        <v>#REF!</v>
      </c>
      <c r="I176" s="81" t="s">
        <v>143</v>
      </c>
      <c r="J176" s="83" t="str">
        <f>C185</f>
        <v>Month 1 In DC</v>
      </c>
      <c r="K176" s="81" t="s">
        <v>144</v>
      </c>
      <c r="L176" s="84">
        <v>44107</v>
      </c>
      <c r="M176" s="84">
        <v>44170</v>
      </c>
      <c r="N176" s="84">
        <v>44233</v>
      </c>
      <c r="O176" s="84">
        <v>44289</v>
      </c>
      <c r="P176" s="84">
        <v>44352</v>
      </c>
      <c r="Q176" s="84">
        <v>44415</v>
      </c>
      <c r="R176" s="84">
        <v>44471</v>
      </c>
      <c r="S176" s="84">
        <f t="shared" ref="S176:V182" si="24">IFERROR(IF($I176="Before",INDEX(S:S,MATCH($J176,$C:$C,0))-$G176,INDEX(S:S,MATCH($J176,$C:$C,0))+$G176),"")</f>
        <v>44534</v>
      </c>
      <c r="T176" s="84">
        <f t="shared" si="24"/>
        <v>44597</v>
      </c>
      <c r="U176" s="84">
        <f t="shared" si="24"/>
        <v>44653</v>
      </c>
      <c r="V176" s="84">
        <f t="shared" si="24"/>
        <v>44471</v>
      </c>
    </row>
    <row r="177" spans="2:23">
      <c r="B177" s="79"/>
      <c r="C177" s="440" t="s">
        <v>1008</v>
      </c>
      <c r="D177" s="81" t="s">
        <v>142</v>
      </c>
      <c r="E177" s="81" t="s">
        <v>369</v>
      </c>
      <c r="F177" s="237"/>
      <c r="G177" s="81">
        <v>28</v>
      </c>
      <c r="H177" s="82" t="e">
        <f>NETWORKDAYS(INDEX(#REF!,MATCH(C177,$C$50:$C$187,0)),INDEX(#REF!,MATCH(J177,$C$50:$C$187,0)))-1</f>
        <v>#REF!</v>
      </c>
      <c r="I177" s="81" t="s">
        <v>143</v>
      </c>
      <c r="J177" s="83" t="str">
        <f>C180</f>
        <v>CMO</v>
      </c>
      <c r="K177" s="81" t="s">
        <v>144</v>
      </c>
      <c r="L177" s="84">
        <v>44088</v>
      </c>
      <c r="M177" s="84">
        <v>44151</v>
      </c>
      <c r="N177" s="442">
        <v>44200</v>
      </c>
      <c r="O177" s="442">
        <v>44242</v>
      </c>
      <c r="P177" s="442">
        <v>44319</v>
      </c>
      <c r="Q177" s="442">
        <v>44375</v>
      </c>
      <c r="R177" s="442">
        <v>44431</v>
      </c>
      <c r="S177" s="84">
        <f t="shared" si="24"/>
        <v>44494</v>
      </c>
      <c r="T177" s="84">
        <f t="shared" si="24"/>
        <v>44557</v>
      </c>
      <c r="U177" s="84">
        <f t="shared" si="24"/>
        <v>44613</v>
      </c>
      <c r="V177" s="84">
        <f t="shared" si="24"/>
        <v>44431</v>
      </c>
    </row>
    <row r="178" spans="2:23">
      <c r="B178" s="79"/>
      <c r="C178" s="440" t="s">
        <v>1010</v>
      </c>
      <c r="D178" s="81" t="s">
        <v>142</v>
      </c>
      <c r="E178" s="81" t="s">
        <v>369</v>
      </c>
      <c r="F178" s="237"/>
      <c r="G178" s="81">
        <v>21</v>
      </c>
      <c r="H178" s="82"/>
      <c r="I178" s="81" t="s">
        <v>143</v>
      </c>
      <c r="J178" s="83" t="str">
        <f>C180</f>
        <v>CMO</v>
      </c>
      <c r="K178" s="81" t="s">
        <v>144</v>
      </c>
      <c r="L178" s="84">
        <v>44095</v>
      </c>
      <c r="M178" s="84">
        <v>44158</v>
      </c>
      <c r="N178" s="442">
        <v>44210</v>
      </c>
      <c r="O178" s="442">
        <v>44257</v>
      </c>
      <c r="P178" s="442">
        <v>44326</v>
      </c>
      <c r="Q178" s="442">
        <v>44383</v>
      </c>
      <c r="R178" s="442">
        <v>44445</v>
      </c>
      <c r="S178" s="84">
        <f t="shared" si="24"/>
        <v>44501</v>
      </c>
      <c r="T178" s="84">
        <f t="shared" si="24"/>
        <v>44564</v>
      </c>
      <c r="U178" s="84">
        <f t="shared" si="24"/>
        <v>44620</v>
      </c>
      <c r="V178" s="84">
        <f t="shared" si="24"/>
        <v>44438</v>
      </c>
    </row>
    <row r="179" spans="2:23">
      <c r="B179" s="79"/>
      <c r="C179" s="440" t="s">
        <v>1009</v>
      </c>
      <c r="D179" s="81" t="s">
        <v>142</v>
      </c>
      <c r="E179" s="81" t="s">
        <v>1011</v>
      </c>
      <c r="F179" s="237"/>
      <c r="G179" s="81">
        <v>79</v>
      </c>
      <c r="H179" s="82"/>
      <c r="I179" s="81" t="s">
        <v>143</v>
      </c>
      <c r="J179" s="83" t="str">
        <f>C185</f>
        <v>Month 1 In DC</v>
      </c>
      <c r="K179" s="81"/>
      <c r="L179" s="84"/>
      <c r="M179" s="84"/>
      <c r="N179" s="442">
        <v>44217</v>
      </c>
      <c r="O179" s="442">
        <v>44273</v>
      </c>
      <c r="P179" s="442">
        <v>44336</v>
      </c>
      <c r="Q179" s="442">
        <v>44399</v>
      </c>
      <c r="R179" s="442">
        <v>44455</v>
      </c>
      <c r="S179" s="84">
        <f t="shared" si="24"/>
        <v>44515</v>
      </c>
      <c r="T179" s="84">
        <f t="shared" si="24"/>
        <v>44578</v>
      </c>
      <c r="U179" s="84">
        <f t="shared" si="24"/>
        <v>44634</v>
      </c>
      <c r="V179" s="84">
        <f t="shared" si="24"/>
        <v>44452</v>
      </c>
    </row>
    <row r="180" spans="2:23">
      <c r="B180" s="79"/>
      <c r="C180" s="440" t="s">
        <v>1012</v>
      </c>
      <c r="D180" s="81" t="s">
        <v>142</v>
      </c>
      <c r="E180" s="81" t="s">
        <v>369</v>
      </c>
      <c r="F180" s="81" t="s">
        <v>374</v>
      </c>
      <c r="G180" s="81">
        <v>72</v>
      </c>
      <c r="H180" s="82" t="e">
        <f>NETWORKDAYS(INDEX(#REF!,MATCH(C180,$C$50:$C$187,0)),INDEX(#REF!,MATCH(J180,$C$50:$C$187,0)))-1</f>
        <v>#REF!</v>
      </c>
      <c r="I180" s="81" t="s">
        <v>143</v>
      </c>
      <c r="J180" s="83" t="str">
        <f>C185</f>
        <v>Month 1 In DC</v>
      </c>
      <c r="K180" s="81" t="s">
        <v>144</v>
      </c>
      <c r="L180" s="84">
        <v>44095</v>
      </c>
      <c r="M180" s="84">
        <v>44158</v>
      </c>
      <c r="N180" s="442">
        <v>44221</v>
      </c>
      <c r="O180" s="442">
        <v>44277</v>
      </c>
      <c r="P180" s="442">
        <v>44342</v>
      </c>
      <c r="Q180" s="442">
        <v>44404</v>
      </c>
      <c r="R180" s="442">
        <v>44460</v>
      </c>
      <c r="S180" s="84">
        <f t="shared" si="24"/>
        <v>44522</v>
      </c>
      <c r="T180" s="84">
        <f t="shared" si="24"/>
        <v>44585</v>
      </c>
      <c r="U180" s="84">
        <f t="shared" si="24"/>
        <v>44641</v>
      </c>
      <c r="V180" s="84">
        <f t="shared" si="24"/>
        <v>44459</v>
      </c>
    </row>
    <row r="181" spans="2:23">
      <c r="B181" s="79"/>
      <c r="C181" s="245" t="s">
        <v>384</v>
      </c>
      <c r="D181" s="81" t="s">
        <v>146</v>
      </c>
      <c r="E181" s="81" t="s">
        <v>369</v>
      </c>
      <c r="F181" s="81" t="s">
        <v>385</v>
      </c>
      <c r="G181" s="81">
        <v>64</v>
      </c>
      <c r="H181" s="82"/>
      <c r="I181" s="81" t="s">
        <v>143</v>
      </c>
      <c r="J181" s="83" t="str">
        <f>C185</f>
        <v>Month 1 In DC</v>
      </c>
      <c r="K181" s="81" t="s">
        <v>144</v>
      </c>
      <c r="L181" s="84">
        <v>44103</v>
      </c>
      <c r="M181" s="84">
        <v>44166</v>
      </c>
      <c r="N181" s="84">
        <v>44229</v>
      </c>
      <c r="O181" s="84">
        <v>44285</v>
      </c>
      <c r="P181" s="84">
        <v>44348</v>
      </c>
      <c r="Q181" s="84">
        <v>44411</v>
      </c>
      <c r="R181" s="84">
        <v>44467</v>
      </c>
      <c r="S181" s="84">
        <f t="shared" si="24"/>
        <v>44530</v>
      </c>
      <c r="T181" s="84">
        <f t="shared" si="24"/>
        <v>44593</v>
      </c>
      <c r="U181" s="84">
        <f t="shared" si="24"/>
        <v>44649</v>
      </c>
      <c r="V181" s="84">
        <f t="shared" si="24"/>
        <v>44467</v>
      </c>
    </row>
    <row r="182" spans="2:23">
      <c r="B182" s="79"/>
      <c r="C182" s="95" t="s">
        <v>169</v>
      </c>
      <c r="D182" s="102" t="s">
        <v>146</v>
      </c>
      <c r="E182" s="102" t="s">
        <v>368</v>
      </c>
      <c r="F182" s="102"/>
      <c r="G182" s="81">
        <v>42</v>
      </c>
      <c r="H182" s="82"/>
      <c r="I182" s="81" t="s">
        <v>143</v>
      </c>
      <c r="J182" s="83" t="str">
        <f>C185</f>
        <v>Month 1 In DC</v>
      </c>
      <c r="K182" s="81" t="s">
        <v>524</v>
      </c>
      <c r="L182" s="84">
        <v>44125</v>
      </c>
      <c r="M182" s="84">
        <v>44188</v>
      </c>
      <c r="N182" s="84">
        <v>44251</v>
      </c>
      <c r="O182" s="84">
        <v>44307</v>
      </c>
      <c r="P182" s="84">
        <v>44370</v>
      </c>
      <c r="Q182" s="84">
        <v>44433</v>
      </c>
      <c r="R182" s="84">
        <v>44489</v>
      </c>
      <c r="S182" s="84">
        <f t="shared" si="24"/>
        <v>44552</v>
      </c>
      <c r="T182" s="84">
        <f t="shared" si="24"/>
        <v>44615</v>
      </c>
      <c r="U182" s="84">
        <f t="shared" si="24"/>
        <v>44671</v>
      </c>
      <c r="V182" s="84">
        <f t="shared" si="24"/>
        <v>44489</v>
      </c>
    </row>
    <row r="183" spans="2:23">
      <c r="B183" s="79"/>
      <c r="C183" s="95" t="s">
        <v>838</v>
      </c>
      <c r="D183" s="81" t="s">
        <v>146</v>
      </c>
      <c r="E183" s="81" t="s">
        <v>368</v>
      </c>
      <c r="F183" s="81"/>
      <c r="G183" s="81">
        <v>12</v>
      </c>
      <c r="H183" s="82" t="e">
        <f>NETWORKDAYS(INDEX(#REF!,MATCH(C183,$C$50:$C$187,0)),INDEX(#REF!,MATCH(J183,$C$50:$C$187,0)))-1</f>
        <v>#REF!</v>
      </c>
      <c r="I183" s="81" t="s">
        <v>143</v>
      </c>
      <c r="J183" s="83" t="str">
        <f>C185</f>
        <v>Month 1 In DC</v>
      </c>
      <c r="K183" s="81" t="s">
        <v>147</v>
      </c>
      <c r="L183" s="84">
        <v>44155</v>
      </c>
      <c r="M183" s="84">
        <v>44218</v>
      </c>
      <c r="N183" s="84">
        <v>44281</v>
      </c>
      <c r="O183" s="84">
        <v>44344</v>
      </c>
      <c r="P183" s="84">
        <v>44407</v>
      </c>
      <c r="Q183" s="84">
        <v>44463</v>
      </c>
      <c r="R183" s="84">
        <v>44519</v>
      </c>
      <c r="S183" s="84">
        <v>44575</v>
      </c>
      <c r="T183" s="84">
        <f>T185-12</f>
        <v>44645</v>
      </c>
      <c r="U183" s="84">
        <f>IFERROR(IF($I183="Before",INDEX(U:U,MATCH($J183,$C:$C,0))-$G183,INDEX(U:U,MATCH($J183,$C:$C,0))+$G183),"")</f>
        <v>44701</v>
      </c>
      <c r="V183" s="84">
        <f>IFERROR(IF($I183="Before",INDEX(V:V,MATCH($J183,$C:$C,0))-$G183,INDEX(V:V,MATCH($J183,$C:$C,0))+$G183),"")</f>
        <v>44519</v>
      </c>
    </row>
    <row r="184" spans="2:23">
      <c r="B184" s="79"/>
      <c r="C184" s="95" t="s">
        <v>839</v>
      </c>
      <c r="D184" s="81" t="s">
        <v>146</v>
      </c>
      <c r="E184" s="81" t="s">
        <v>368</v>
      </c>
      <c r="F184" s="81"/>
      <c r="G184" s="81"/>
      <c r="H184" s="82"/>
      <c r="I184" s="81"/>
      <c r="J184" s="83"/>
      <c r="K184" s="81"/>
      <c r="L184" s="84">
        <v>44127</v>
      </c>
      <c r="M184" s="84">
        <v>44190</v>
      </c>
      <c r="N184" s="84">
        <f t="shared" ref="N184:V184" si="25">SUM(N185-40)</f>
        <v>44253</v>
      </c>
      <c r="O184" s="84">
        <f t="shared" si="25"/>
        <v>44316</v>
      </c>
      <c r="P184" s="84">
        <f t="shared" si="25"/>
        <v>44377</v>
      </c>
      <c r="Q184" s="84">
        <f t="shared" si="25"/>
        <v>44435</v>
      </c>
      <c r="R184" s="84">
        <f t="shared" si="25"/>
        <v>44491</v>
      </c>
      <c r="S184" s="84">
        <f t="shared" si="25"/>
        <v>44554</v>
      </c>
      <c r="T184" s="84">
        <f t="shared" si="25"/>
        <v>44617</v>
      </c>
      <c r="U184" s="84">
        <f t="shared" si="25"/>
        <v>44673</v>
      </c>
      <c r="V184" s="84">
        <f t="shared" si="25"/>
        <v>44491</v>
      </c>
    </row>
    <row r="185" spans="2:23">
      <c r="B185" s="90"/>
      <c r="C185" s="96" t="s">
        <v>494</v>
      </c>
      <c r="D185" s="91" t="s">
        <v>146</v>
      </c>
      <c r="E185" s="91"/>
      <c r="F185" s="91"/>
      <c r="G185" s="91" t="s">
        <v>156</v>
      </c>
      <c r="H185" s="91"/>
      <c r="I185" s="91"/>
      <c r="J185" s="93" t="s">
        <v>157</v>
      </c>
      <c r="K185" s="91" t="s">
        <v>524</v>
      </c>
      <c r="L185" s="94">
        <v>44167</v>
      </c>
      <c r="M185" s="94">
        <v>44230</v>
      </c>
      <c r="N185" s="94">
        <v>44293</v>
      </c>
      <c r="O185" s="373">
        <v>44356</v>
      </c>
      <c r="P185" s="94">
        <v>44417</v>
      </c>
      <c r="Q185" s="94">
        <v>44475</v>
      </c>
      <c r="R185" s="94">
        <v>44531</v>
      </c>
      <c r="S185" s="94">
        <v>44594</v>
      </c>
      <c r="T185" s="94">
        <v>44657</v>
      </c>
      <c r="U185" s="94">
        <v>44713</v>
      </c>
      <c r="V185" s="94">
        <v>44531</v>
      </c>
      <c r="W185" s="65" t="s">
        <v>847</v>
      </c>
    </row>
    <row r="186" spans="2:23">
      <c r="B186" s="79" t="s">
        <v>158</v>
      </c>
      <c r="C186" s="95" t="s">
        <v>513</v>
      </c>
      <c r="D186" s="81" t="s">
        <v>146</v>
      </c>
      <c r="E186" s="81" t="s">
        <v>368</v>
      </c>
      <c r="F186" s="81"/>
      <c r="G186" s="81">
        <v>10</v>
      </c>
      <c r="H186" s="82" t="e">
        <f>NETWORKDAYS(INDEX(#REF!,MATCH(C186,$C$50:$C$187,0)),INDEX(#REF!,MATCH(J186,$C$50:$C$187,0)))-1</f>
        <v>#REF!</v>
      </c>
      <c r="I186" s="81" t="s">
        <v>143</v>
      </c>
      <c r="J186" s="83" t="str">
        <f>C187</f>
        <v>Month 2 In DC</v>
      </c>
      <c r="K186" s="81" t="s">
        <v>147</v>
      </c>
      <c r="L186" s="84">
        <v>44189</v>
      </c>
      <c r="M186" s="84">
        <v>44232</v>
      </c>
      <c r="N186" s="84">
        <v>44309</v>
      </c>
      <c r="O186" s="84">
        <v>44372</v>
      </c>
      <c r="P186" s="84">
        <v>44428</v>
      </c>
      <c r="Q186" s="84">
        <v>44491</v>
      </c>
      <c r="R186" s="84">
        <v>44554</v>
      </c>
      <c r="S186" s="84">
        <f>S187-12</f>
        <v>44610</v>
      </c>
      <c r="T186" s="84">
        <f>T187-12</f>
        <v>44673</v>
      </c>
      <c r="U186" s="84">
        <f>U187-12</f>
        <v>44736</v>
      </c>
      <c r="V186" s="84">
        <v>44554</v>
      </c>
    </row>
    <row r="187" spans="2:23">
      <c r="B187" s="90" t="s">
        <v>158</v>
      </c>
      <c r="C187" s="96" t="s">
        <v>514</v>
      </c>
      <c r="D187" s="91" t="s">
        <v>146</v>
      </c>
      <c r="E187" s="91"/>
      <c r="F187" s="91"/>
      <c r="G187" s="91" t="s">
        <v>159</v>
      </c>
      <c r="H187" s="91"/>
      <c r="I187" s="91"/>
      <c r="J187" s="93" t="s">
        <v>157</v>
      </c>
      <c r="K187" s="91" t="s">
        <v>144</v>
      </c>
      <c r="L187" s="94">
        <v>44201</v>
      </c>
      <c r="M187" s="94">
        <v>44258</v>
      </c>
      <c r="N187" s="94">
        <v>44321</v>
      </c>
      <c r="O187" s="94">
        <v>44384</v>
      </c>
      <c r="P187" s="94">
        <v>44440</v>
      </c>
      <c r="Q187" s="94">
        <v>44503</v>
      </c>
      <c r="R187" s="94">
        <v>44566</v>
      </c>
      <c r="S187" s="94">
        <v>44622</v>
      </c>
      <c r="T187" s="94">
        <v>44685</v>
      </c>
      <c r="U187" s="94">
        <v>44748</v>
      </c>
      <c r="V187" s="94">
        <v>44566</v>
      </c>
    </row>
    <row r="188" spans="2:23" ht="27" customHeight="1">
      <c r="C188" s="97"/>
      <c r="D188" s="98"/>
      <c r="E188" s="98"/>
      <c r="F188" s="98"/>
      <c r="G188" s="98"/>
      <c r="H188" s="98"/>
      <c r="I188" s="98"/>
      <c r="J188" s="98"/>
      <c r="K188" s="316" t="s">
        <v>525</v>
      </c>
      <c r="L188" s="65">
        <f t="shared" ref="L188" si="26">(L185-L157)</f>
        <v>99</v>
      </c>
      <c r="M188" s="65">
        <f t="shared" ref="M188:R188" si="27">(M185-M157)</f>
        <v>106</v>
      </c>
      <c r="N188" s="65">
        <f t="shared" si="27"/>
        <v>127</v>
      </c>
      <c r="O188" s="65">
        <f t="shared" si="27"/>
        <v>120</v>
      </c>
      <c r="P188" s="65">
        <f t="shared" si="27"/>
        <v>104</v>
      </c>
      <c r="Q188" s="65">
        <f t="shared" si="27"/>
        <v>106</v>
      </c>
      <c r="R188" s="65">
        <f t="shared" si="27"/>
        <v>106</v>
      </c>
      <c r="S188" s="65">
        <f t="shared" ref="S188:T188" si="28">(S185-S157)</f>
        <v>106</v>
      </c>
      <c r="T188" s="65">
        <f t="shared" si="28"/>
        <v>113</v>
      </c>
      <c r="U188" s="65">
        <f t="shared" ref="U188" si="29">(U185-U157)</f>
        <v>99</v>
      </c>
      <c r="V188" s="65">
        <f t="shared" ref="V188" si="30">(V185-V157)</f>
        <v>120</v>
      </c>
      <c r="W188" s="65" t="s">
        <v>843</v>
      </c>
    </row>
    <row r="189" spans="2:23" ht="31.5" hidden="1" customHeight="1">
      <c r="C189" s="97"/>
      <c r="D189" s="98"/>
      <c r="E189" s="98"/>
      <c r="F189" s="98"/>
      <c r="G189" s="98"/>
      <c r="H189" s="98"/>
      <c r="I189" s="98"/>
      <c r="J189" s="98"/>
      <c r="K189" s="292"/>
      <c r="L189" s="65">
        <f t="shared" ref="L189" si="31">SUM(L187-L175)</f>
        <v>98</v>
      </c>
      <c r="M189" s="65">
        <f t="shared" ref="M189:R189" si="32">SUM(M187-M175)</f>
        <v>106</v>
      </c>
      <c r="N189" s="65">
        <f t="shared" si="32"/>
        <v>44321</v>
      </c>
      <c r="O189" s="65">
        <f t="shared" si="32"/>
        <v>106</v>
      </c>
      <c r="P189" s="65">
        <f t="shared" si="32"/>
        <v>106</v>
      </c>
      <c r="Q189" s="65">
        <f t="shared" si="32"/>
        <v>106</v>
      </c>
      <c r="R189" s="65">
        <f t="shared" si="32"/>
        <v>106</v>
      </c>
      <c r="S189" s="65">
        <f t="shared" ref="S189:T189" si="33">SUM(S187-S175)</f>
        <v>162</v>
      </c>
      <c r="T189" s="65">
        <f t="shared" si="33"/>
        <v>225</v>
      </c>
      <c r="U189" s="65">
        <f t="shared" ref="U189" si="34">SUM(U187-U175)</f>
        <v>288</v>
      </c>
      <c r="V189" s="65">
        <f t="shared" ref="V189" si="35">SUM(V187-V175)</f>
        <v>106</v>
      </c>
    </row>
    <row r="190" spans="2:23">
      <c r="C190" s="97"/>
      <c r="D190" s="98"/>
      <c r="E190" s="98"/>
      <c r="F190" s="98"/>
      <c r="G190" s="98"/>
      <c r="H190" s="98"/>
      <c r="I190" s="98"/>
      <c r="J190" s="98"/>
      <c r="K190" s="292"/>
    </row>
    <row r="191" spans="2:23">
      <c r="C191" s="97"/>
      <c r="D191" s="98"/>
      <c r="E191" s="98"/>
      <c r="F191" s="98"/>
      <c r="G191" s="98"/>
      <c r="H191" s="98"/>
      <c r="I191" s="98"/>
      <c r="J191" s="98"/>
      <c r="K191" s="98"/>
      <c r="L191" s="65">
        <f>(L185-L156)</f>
        <v>126</v>
      </c>
      <c r="M191" s="65">
        <f t="shared" ref="M191" si="36">SUM(M185-M156)</f>
        <v>133</v>
      </c>
      <c r="N191" s="65">
        <f t="shared" ref="N191:V191" si="37">SUM(N185-N156)</f>
        <v>155</v>
      </c>
      <c r="O191" s="65">
        <f t="shared" si="37"/>
        <v>154</v>
      </c>
      <c r="P191" s="65">
        <f t="shared" si="37"/>
        <v>139</v>
      </c>
      <c r="Q191" s="65">
        <f t="shared" si="37"/>
        <v>134</v>
      </c>
      <c r="R191" s="65">
        <f t="shared" si="37"/>
        <v>134</v>
      </c>
      <c r="S191" s="65">
        <f t="shared" ref="S191:T191" si="38">SUM(S185-S156)</f>
        <v>139</v>
      </c>
      <c r="T191" s="65">
        <f t="shared" si="38"/>
        <v>134</v>
      </c>
      <c r="U191" s="65">
        <f t="shared" ref="U191" si="39">SUM(U185-U156)</f>
        <v>141</v>
      </c>
      <c r="V191" s="65">
        <f t="shared" si="37"/>
        <v>132</v>
      </c>
      <c r="W191" s="65" t="s">
        <v>842</v>
      </c>
    </row>
    <row r="192" spans="2:23">
      <c r="C192" s="97"/>
      <c r="D192" s="98"/>
      <c r="E192" s="98"/>
      <c r="F192" s="98"/>
      <c r="G192" s="98"/>
      <c r="H192" s="98"/>
      <c r="I192" s="98"/>
      <c r="J192" s="98"/>
      <c r="K192" s="98"/>
    </row>
    <row r="193" spans="3:23">
      <c r="D193" s="98"/>
      <c r="E193" s="98"/>
      <c r="F193" s="98"/>
      <c r="G193" s="98"/>
      <c r="H193" s="98"/>
      <c r="I193" s="98"/>
      <c r="J193" s="98"/>
      <c r="K193" s="98"/>
      <c r="L193" s="65">
        <f>L185-L135</f>
        <v>111</v>
      </c>
      <c r="M193" s="65">
        <f>M185-M135</f>
        <v>119</v>
      </c>
      <c r="N193" s="65">
        <f>SUM(N183-N157)</f>
        <v>115</v>
      </c>
      <c r="O193" s="65">
        <f>SUM(O183-O157)</f>
        <v>108</v>
      </c>
      <c r="P193" s="65">
        <f t="shared" ref="P193:R193" si="40">SUM(P183-P157)</f>
        <v>94</v>
      </c>
      <c r="Q193" s="65">
        <f t="shared" si="40"/>
        <v>94</v>
      </c>
      <c r="R193" s="65">
        <f t="shared" si="40"/>
        <v>94</v>
      </c>
      <c r="S193" s="65">
        <f t="shared" ref="S193:T193" si="41">SUM(S183-S157)</f>
        <v>87</v>
      </c>
      <c r="T193" s="65">
        <f t="shared" si="41"/>
        <v>101</v>
      </c>
      <c r="U193" s="65">
        <f t="shared" ref="U193" si="42">SUM(U183-U157)</f>
        <v>87</v>
      </c>
      <c r="W193" s="65" t="s">
        <v>841</v>
      </c>
    </row>
    <row r="194" spans="3:23">
      <c r="C194" s="97"/>
      <c r="D194" s="98"/>
      <c r="E194" s="98"/>
      <c r="F194" s="98"/>
      <c r="G194" s="98"/>
      <c r="H194" s="98"/>
      <c r="I194" s="98"/>
      <c r="J194" s="98"/>
      <c r="K194" s="98"/>
    </row>
    <row r="195" spans="3:23">
      <c r="C195" s="97"/>
      <c r="D195" s="98"/>
      <c r="E195" s="98"/>
      <c r="F195" s="98"/>
      <c r="G195" s="98"/>
      <c r="H195" s="98"/>
      <c r="I195" s="98"/>
      <c r="J195" s="98"/>
      <c r="K195" s="98"/>
      <c r="L195" s="65">
        <f>SUM(L184-L156)</f>
        <v>86</v>
      </c>
      <c r="M195" s="65">
        <f t="shared" ref="M195:R195" si="43">SUM(M184-M156)</f>
        <v>93</v>
      </c>
      <c r="N195" s="65">
        <f t="shared" si="43"/>
        <v>115</v>
      </c>
      <c r="O195" s="65">
        <f t="shared" si="43"/>
        <v>114</v>
      </c>
      <c r="P195" s="65">
        <f t="shared" si="43"/>
        <v>99</v>
      </c>
      <c r="Q195" s="65">
        <f t="shared" si="43"/>
        <v>94</v>
      </c>
      <c r="R195" s="65">
        <f t="shared" si="43"/>
        <v>94</v>
      </c>
      <c r="S195" s="65">
        <f t="shared" ref="S195:T195" si="44">SUM(S184-S156)</f>
        <v>99</v>
      </c>
      <c r="T195" s="65">
        <f t="shared" si="44"/>
        <v>94</v>
      </c>
      <c r="U195" s="65">
        <f t="shared" ref="U195" si="45">SUM(U184-U156)</f>
        <v>101</v>
      </c>
      <c r="W195" s="65" t="s">
        <v>840</v>
      </c>
    </row>
    <row r="196" spans="3:23">
      <c r="C196" s="97"/>
      <c r="D196" s="98"/>
      <c r="E196" s="98"/>
      <c r="F196" s="98"/>
      <c r="G196" s="98"/>
      <c r="H196" s="98"/>
      <c r="I196" s="98"/>
      <c r="J196" s="98"/>
      <c r="K196" s="98"/>
    </row>
  </sheetData>
  <sheetProtection selectLockedCells="1" selectUnlockedCells="1"/>
  <autoFilter ref="B12:L12" xr:uid="{00000000-0009-0000-0000-000006000000}"/>
  <conditionalFormatting sqref="P117:Q122 P95:Q98 O157:Q183 P130:Q130 P109:Q109 O185:Q187 P149:Q152 P134:Q135 P103:Q104 Q100:Q102 P49:Q73 P99 P127:Q128 P76:Q93">
    <cfRule type="cellIs" dxfId="6778" priority="6652" operator="between">
      <formula>44225</formula>
      <formula>44256</formula>
    </cfRule>
  </conditionalFormatting>
  <conditionalFormatting sqref="Q117:R122 Q95:R98 Q157:R183 Q130:R130 Q109:R109 Q149:R152 Q134:R135 Q185:R187 Q49:R65 N14:N48 N49:O49 N76:N85 L133:R133 L74:R75 L142:R142 L143:P148 L153:R155 Q100:R104 Q127:R128 O76:O93 Q76:R84 V134:V155 V92:V93 Q86:R93 Q85 Q73:R73 Q66:Q72 V14:V68 V72:V90">
    <cfRule type="cellIs" dxfId="6777" priority="6651" operator="between">
      <formula>44503</formula>
      <formula>44511</formula>
    </cfRule>
  </conditionalFormatting>
  <conditionalFormatting sqref="O13:Q13">
    <cfRule type="cellIs" dxfId="6776" priority="6596" operator="between">
      <formula>44225</formula>
      <formula>44256</formula>
    </cfRule>
  </conditionalFormatting>
  <conditionalFormatting sqref="Q13:R13">
    <cfRule type="cellIs" dxfId="6775" priority="6595" operator="between">
      <formula>44503</formula>
      <formula>44511</formula>
    </cfRule>
  </conditionalFormatting>
  <conditionalFormatting sqref="P14:Q36 P42:Q42">
    <cfRule type="cellIs" dxfId="6774" priority="6540" operator="between">
      <formula>44225</formula>
      <formula>44256</formula>
    </cfRule>
  </conditionalFormatting>
  <conditionalFormatting sqref="Q14:R36 Q42:R42">
    <cfRule type="cellIs" dxfId="6773" priority="6539" operator="between">
      <formula>44503</formula>
      <formula>44511</formula>
    </cfRule>
  </conditionalFormatting>
  <conditionalFormatting sqref="V186 V109 V95:V105 V127:V130 V158:V183 V115:V122">
    <cfRule type="cellIs" dxfId="6772" priority="6294" operator="between">
      <formula>44503</formula>
      <formula>44511</formula>
    </cfRule>
  </conditionalFormatting>
  <conditionalFormatting sqref="V13">
    <cfRule type="cellIs" dxfId="6771" priority="6279" operator="between">
      <formula>44503</formula>
      <formula>44511</formula>
    </cfRule>
  </conditionalFormatting>
  <conditionalFormatting sqref="V185">
    <cfRule type="cellIs" dxfId="6770" priority="6153" operator="between">
      <formula>44503</formula>
      <formula>44511</formula>
    </cfRule>
  </conditionalFormatting>
  <conditionalFormatting sqref="V187">
    <cfRule type="cellIs" dxfId="6769" priority="6142" operator="between">
      <formula>44503</formula>
      <formula>44511</formula>
    </cfRule>
  </conditionalFormatting>
  <conditionalFormatting sqref="V157">
    <cfRule type="cellIs" dxfId="6768" priority="6127" operator="between">
      <formula>44503</formula>
      <formula>44511</formula>
    </cfRule>
  </conditionalFormatting>
  <conditionalFormatting sqref="R115">
    <cfRule type="cellIs" dxfId="6767" priority="5535" operator="between">
      <formula>44503</formula>
      <formula>44511</formula>
    </cfRule>
  </conditionalFormatting>
  <conditionalFormatting sqref="V156">
    <cfRule type="cellIs" dxfId="6766" priority="5988" operator="between">
      <formula>44503</formula>
      <formula>44511</formula>
    </cfRule>
  </conditionalFormatting>
  <conditionalFormatting sqref="L129:M129 P129:R129">
    <cfRule type="cellIs" dxfId="6765" priority="5955" operator="between">
      <formula>44503</formula>
      <formula>44511</formula>
    </cfRule>
  </conditionalFormatting>
  <conditionalFormatting sqref="V110">
    <cfRule type="cellIs" dxfId="6764" priority="5940" operator="between">
      <formula>44503</formula>
      <formula>44511</formula>
    </cfRule>
  </conditionalFormatting>
  <conditionalFormatting sqref="V113">
    <cfRule type="cellIs" dxfId="6763" priority="5925" operator="between">
      <formula>44503</formula>
      <formula>44511</formula>
    </cfRule>
  </conditionalFormatting>
  <conditionalFormatting sqref="V114">
    <cfRule type="cellIs" dxfId="6762" priority="5910" operator="between">
      <formula>44503</formula>
      <formula>44511</formula>
    </cfRule>
  </conditionalFormatting>
  <conditionalFormatting sqref="M113">
    <cfRule type="cellIs" dxfId="6761" priority="5865" operator="between">
      <formula>44503</formula>
      <formula>44511</formula>
    </cfRule>
  </conditionalFormatting>
  <conditionalFormatting sqref="M114">
    <cfRule type="cellIs" dxfId="6760" priority="5850" operator="between">
      <formula>44503</formula>
      <formula>44511</formula>
    </cfRule>
  </conditionalFormatting>
  <conditionalFormatting sqref="M115">
    <cfRule type="cellIs" dxfId="6759" priority="5835" operator="between">
      <formula>44503</formula>
      <formula>44511</formula>
    </cfRule>
  </conditionalFormatting>
  <conditionalFormatting sqref="M116">
    <cfRule type="cellIs" dxfId="6758" priority="5820" operator="between">
      <formula>44503</formula>
      <formula>44511</formula>
    </cfRule>
  </conditionalFormatting>
  <conditionalFormatting sqref="P113">
    <cfRule type="cellIs" dxfId="6757" priority="5685" operator="between">
      <formula>44503</formula>
      <formula>44511</formula>
    </cfRule>
  </conditionalFormatting>
  <conditionalFormatting sqref="P114">
    <cfRule type="cellIs" dxfId="6756" priority="5670" operator="between">
      <formula>44503</formula>
      <formula>44511</formula>
    </cfRule>
  </conditionalFormatting>
  <conditionalFormatting sqref="P115">
    <cfRule type="cellIs" dxfId="6755" priority="5655" operator="between">
      <formula>44503</formula>
      <formula>44511</formula>
    </cfRule>
  </conditionalFormatting>
  <conditionalFormatting sqref="P116">
    <cfRule type="cellIs" dxfId="6754" priority="5640" operator="between">
      <formula>44503</formula>
      <formula>44511</formula>
    </cfRule>
  </conditionalFormatting>
  <conditionalFormatting sqref="Q113">
    <cfRule type="cellIs" dxfId="6753" priority="5625" operator="between">
      <formula>44503</formula>
      <formula>44511</formula>
    </cfRule>
  </conditionalFormatting>
  <conditionalFormatting sqref="Q114">
    <cfRule type="cellIs" dxfId="6752" priority="5610" operator="between">
      <formula>44503</formula>
      <formula>44511</formula>
    </cfRule>
  </conditionalFormatting>
  <conditionalFormatting sqref="Q115">
    <cfRule type="cellIs" dxfId="6751" priority="5595" operator="between">
      <formula>44503</formula>
      <formula>44511</formula>
    </cfRule>
  </conditionalFormatting>
  <conditionalFormatting sqref="Q116">
    <cfRule type="cellIs" dxfId="6750" priority="5580" operator="between">
      <formula>44503</formula>
      <formula>44511</formula>
    </cfRule>
  </conditionalFormatting>
  <conditionalFormatting sqref="R113">
    <cfRule type="cellIs" dxfId="6749" priority="5565" operator="between">
      <formula>44503</formula>
      <formula>44511</formula>
    </cfRule>
  </conditionalFormatting>
  <conditionalFormatting sqref="R114">
    <cfRule type="cellIs" dxfId="6748" priority="5550" operator="between">
      <formula>44503</formula>
      <formula>44511</formula>
    </cfRule>
  </conditionalFormatting>
  <conditionalFormatting sqref="R116">
    <cfRule type="cellIs" dxfId="6747" priority="5520" operator="between">
      <formula>44503</formula>
      <formula>44511</formula>
    </cfRule>
  </conditionalFormatting>
  <conditionalFormatting sqref="P106:Q106">
    <cfRule type="cellIs" dxfId="6746" priority="3285" operator="between">
      <formula>44225</formula>
      <formula>44256</formula>
    </cfRule>
  </conditionalFormatting>
  <conditionalFormatting sqref="Q106:R106">
    <cfRule type="cellIs" dxfId="6745" priority="3284" operator="between">
      <formula>44503</formula>
      <formula>44511</formula>
    </cfRule>
  </conditionalFormatting>
  <conditionalFormatting sqref="V106">
    <cfRule type="cellIs" dxfId="6744" priority="3250" operator="between">
      <formula>44503</formula>
      <formula>44511</formula>
    </cfRule>
  </conditionalFormatting>
  <conditionalFormatting sqref="V107">
    <cfRule type="cellIs" dxfId="6743" priority="3235" operator="between">
      <formula>44503</formula>
      <formula>44511</formula>
    </cfRule>
  </conditionalFormatting>
  <conditionalFormatting sqref="N50:N73 N115:N122 N95:N104 N109 N86:N93 N127:N130">
    <cfRule type="cellIs" dxfId="6742" priority="3024" operator="between">
      <formula>44503</formula>
      <formula>44511</formula>
    </cfRule>
  </conditionalFormatting>
  <conditionalFormatting sqref="N110">
    <cfRule type="cellIs" dxfId="6741" priority="2937" operator="between">
      <formula>44503</formula>
      <formula>44511</formula>
    </cfRule>
  </conditionalFormatting>
  <conditionalFormatting sqref="N113">
    <cfRule type="cellIs" dxfId="6740" priority="2922" operator="between">
      <formula>44503</formula>
      <formula>44511</formula>
    </cfRule>
  </conditionalFormatting>
  <conditionalFormatting sqref="N114">
    <cfRule type="cellIs" dxfId="6739" priority="2907" operator="between">
      <formula>44503</formula>
      <formula>44511</formula>
    </cfRule>
  </conditionalFormatting>
  <conditionalFormatting sqref="O51:O73 O115:O122 O95:O104 O109 O127:O130">
    <cfRule type="cellIs" dxfId="6738" priority="2780" operator="between">
      <formula>44503</formula>
      <formula>44511</formula>
    </cfRule>
  </conditionalFormatting>
  <conditionalFormatting sqref="O110">
    <cfRule type="cellIs" dxfId="6737" priority="2693" operator="between">
      <formula>44503</formula>
      <formula>44511</formula>
    </cfRule>
  </conditionalFormatting>
  <conditionalFormatting sqref="O113">
    <cfRule type="cellIs" dxfId="6736" priority="2678" operator="between">
      <formula>44503</formula>
      <formula>44511</formula>
    </cfRule>
  </conditionalFormatting>
  <conditionalFormatting sqref="O114">
    <cfRule type="cellIs" dxfId="6735" priority="2663" operator="between">
      <formula>44503</formula>
      <formula>44511</formula>
    </cfRule>
  </conditionalFormatting>
  <conditionalFormatting sqref="O149">
    <cfRule type="cellIs" dxfId="6734" priority="2629" operator="between">
      <formula>44503</formula>
      <formula>44511</formula>
    </cfRule>
  </conditionalFormatting>
  <conditionalFormatting sqref="O50">
    <cfRule type="cellIs" dxfId="6733" priority="2600" operator="between">
      <formula>44503</formula>
      <formula>44511</formula>
    </cfRule>
  </conditionalFormatting>
  <conditionalFormatting sqref="O14:O42">
    <cfRule type="cellIs" dxfId="6732" priority="2585" operator="between">
      <formula>44503</formula>
      <formula>44511</formula>
    </cfRule>
  </conditionalFormatting>
  <conditionalFormatting sqref="N149">
    <cfRule type="cellIs" dxfId="6731" priority="2570" operator="between">
      <formula>44503</formula>
      <formula>44511</formula>
    </cfRule>
  </conditionalFormatting>
  <conditionalFormatting sqref="L136:R141">
    <cfRule type="cellIs" dxfId="6730" priority="2476" operator="between">
      <formula>44503</formula>
      <formula>44511</formula>
    </cfRule>
  </conditionalFormatting>
  <conditionalFormatting sqref="P131:Q132">
    <cfRule type="cellIs" dxfId="6729" priority="2380" operator="between">
      <formula>44225</formula>
      <formula>44256</formula>
    </cfRule>
  </conditionalFormatting>
  <conditionalFormatting sqref="Q131:R132">
    <cfRule type="cellIs" dxfId="6728" priority="2379" operator="between">
      <formula>44503</formula>
      <formula>44511</formula>
    </cfRule>
  </conditionalFormatting>
  <conditionalFormatting sqref="V131:V132">
    <cfRule type="cellIs" dxfId="6727" priority="2364" operator="between">
      <formula>44503</formula>
      <formula>44511</formula>
    </cfRule>
  </conditionalFormatting>
  <conditionalFormatting sqref="N131:N132">
    <cfRule type="cellIs" dxfId="6726" priority="2232" operator="between">
      <formula>44503</formula>
      <formula>44511</formula>
    </cfRule>
  </conditionalFormatting>
  <conditionalFormatting sqref="O131:O132">
    <cfRule type="cellIs" dxfId="6725" priority="2217" operator="between">
      <formula>44503</formula>
      <formula>44511</formula>
    </cfRule>
  </conditionalFormatting>
  <conditionalFormatting sqref="V133">
    <cfRule type="cellIs" dxfId="6724" priority="2202" operator="between">
      <formula>44503</formula>
      <formula>44511</formula>
    </cfRule>
  </conditionalFormatting>
  <conditionalFormatting sqref="V108">
    <cfRule type="cellIs" dxfId="6723" priority="2144" operator="between">
      <formula>44503</formula>
      <formula>44511</formula>
    </cfRule>
  </conditionalFormatting>
  <conditionalFormatting sqref="P108:R108">
    <cfRule type="cellIs" dxfId="6722" priority="2129" operator="between">
      <formula>44503</formula>
      <formula>44511</formula>
    </cfRule>
  </conditionalFormatting>
  <conditionalFormatting sqref="P105:R105">
    <cfRule type="cellIs" dxfId="6721" priority="2114" operator="between">
      <formula>44503</formula>
      <formula>44511</formula>
    </cfRule>
  </conditionalFormatting>
  <conditionalFormatting sqref="P100:P102">
    <cfRule type="cellIs" dxfId="6720" priority="2050" operator="between">
      <formula>44503</formula>
      <formula>44511</formula>
    </cfRule>
  </conditionalFormatting>
  <conditionalFormatting sqref="R143:R148">
    <cfRule type="cellIs" dxfId="6719" priority="2037" operator="between">
      <formula>44503</formula>
      <formula>44511</formula>
    </cfRule>
  </conditionalFormatting>
  <conditionalFormatting sqref="Q143:Q148">
    <cfRule type="cellIs" dxfId="6718" priority="2024" operator="between">
      <formula>44503</formula>
      <formula>44511</formula>
    </cfRule>
  </conditionalFormatting>
  <conditionalFormatting sqref="R37:R41">
    <cfRule type="cellIs" dxfId="6717" priority="2009" operator="between">
      <formula>44503</formula>
      <formula>44511</formula>
    </cfRule>
  </conditionalFormatting>
  <conditionalFormatting sqref="Q37:Q41">
    <cfRule type="cellIs" dxfId="6716" priority="1994" operator="between">
      <formula>44503</formula>
      <formula>44511</formula>
    </cfRule>
  </conditionalFormatting>
  <conditionalFormatting sqref="P37:P41">
    <cfRule type="cellIs" dxfId="6715" priority="1979" operator="between">
      <formula>44503</formula>
      <formula>44511</formula>
    </cfRule>
  </conditionalFormatting>
  <conditionalFormatting sqref="R44:R48">
    <cfRule type="cellIs" dxfId="6714" priority="1964" operator="between">
      <formula>44503</formula>
      <formula>44511</formula>
    </cfRule>
  </conditionalFormatting>
  <conditionalFormatting sqref="Q44:Q48">
    <cfRule type="cellIs" dxfId="6713" priority="1949" operator="between">
      <formula>44503</formula>
      <formula>44511</formula>
    </cfRule>
  </conditionalFormatting>
  <conditionalFormatting sqref="P44:P48">
    <cfRule type="cellIs" dxfId="6712" priority="1934" operator="between">
      <formula>44503</formula>
      <formula>44511</formula>
    </cfRule>
  </conditionalFormatting>
  <conditionalFormatting sqref="P43:R43">
    <cfRule type="cellIs" dxfId="6711" priority="1919" operator="between">
      <formula>44503</formula>
      <formula>44511</formula>
    </cfRule>
  </conditionalFormatting>
  <conditionalFormatting sqref="O44:O48">
    <cfRule type="cellIs" dxfId="6710" priority="1904" operator="between">
      <formula>44503</formula>
      <formula>44511</formula>
    </cfRule>
  </conditionalFormatting>
  <conditionalFormatting sqref="O43">
    <cfRule type="cellIs" dxfId="6709" priority="1889" operator="between">
      <formula>44503</formula>
      <formula>44511</formula>
    </cfRule>
  </conditionalFormatting>
  <conditionalFormatting sqref="P80:P81">
    <cfRule type="cellIs" dxfId="6708" priority="1888" operator="between">
      <formula>44503</formula>
      <formula>44511</formula>
    </cfRule>
  </conditionalFormatting>
  <conditionalFormatting sqref="Q99:R99">
    <cfRule type="cellIs" dxfId="6707" priority="1873" operator="between">
      <formula>44503</formula>
      <formula>44511</formula>
    </cfRule>
  </conditionalFormatting>
  <conditionalFormatting sqref="P123:Q126">
    <cfRule type="cellIs" dxfId="6706" priority="1844" operator="between">
      <formula>44225</formula>
      <formula>44256</formula>
    </cfRule>
  </conditionalFormatting>
  <conditionalFormatting sqref="O123:O126 N123 L124:N126 Q123:R126 V123:V126">
    <cfRule type="cellIs" dxfId="6705" priority="1843" operator="between">
      <formula>44503</formula>
      <formula>44511</formula>
    </cfRule>
  </conditionalFormatting>
  <conditionalFormatting sqref="S185:U187">
    <cfRule type="cellIs" dxfId="6704" priority="1766" operator="between">
      <formula>44503</formula>
      <formula>44511</formula>
    </cfRule>
  </conditionalFormatting>
  <conditionalFormatting sqref="S13:U13">
    <cfRule type="cellIs" dxfId="6703" priority="1751" operator="between">
      <formula>44503</formula>
      <formula>44511</formula>
    </cfRule>
  </conditionalFormatting>
  <conditionalFormatting sqref="S142:S154 S92:S93 S86:S90 S14:S65 S73:S84">
    <cfRule type="cellIs" dxfId="6702" priority="1326" operator="between">
      <formula>44503</formula>
      <formula>44511</formula>
    </cfRule>
  </conditionalFormatting>
  <conditionalFormatting sqref="S158:S178 S109 S115:S120 S127:S130 S180:S183 S95:S105">
    <cfRule type="cellIs" dxfId="6701" priority="1280" operator="between">
      <formula>44503</formula>
      <formula>44511</formula>
    </cfRule>
  </conditionalFormatting>
  <conditionalFormatting sqref="S157">
    <cfRule type="cellIs" dxfId="6700" priority="1208" operator="between">
      <formula>44503</formula>
      <formula>44511</formula>
    </cfRule>
  </conditionalFormatting>
  <conditionalFormatting sqref="S110">
    <cfRule type="cellIs" dxfId="6699" priority="1178" operator="between">
      <formula>44503</formula>
      <formula>44511</formula>
    </cfRule>
  </conditionalFormatting>
  <conditionalFormatting sqref="S113">
    <cfRule type="cellIs" dxfId="6698" priority="1163" operator="between">
      <formula>44503</formula>
      <formula>44511</formula>
    </cfRule>
  </conditionalFormatting>
  <conditionalFormatting sqref="S114">
    <cfRule type="cellIs" dxfId="6697" priority="1148" operator="between">
      <formula>44503</formula>
      <formula>44511</formula>
    </cfRule>
  </conditionalFormatting>
  <conditionalFormatting sqref="S106">
    <cfRule type="cellIs" dxfId="6696" priority="1133" operator="between">
      <formula>44503</formula>
      <formula>44511</formula>
    </cfRule>
  </conditionalFormatting>
  <conditionalFormatting sqref="S107">
    <cfRule type="cellIs" dxfId="6695" priority="1118" operator="between">
      <formula>44503</formula>
      <formula>44511</formula>
    </cfRule>
  </conditionalFormatting>
  <conditionalFormatting sqref="S131">
    <cfRule type="cellIs" dxfId="6694" priority="1103" operator="between">
      <formula>44503</formula>
      <formula>44511</formula>
    </cfRule>
  </conditionalFormatting>
  <conditionalFormatting sqref="S108">
    <cfRule type="cellIs" dxfId="6693" priority="1073" operator="between">
      <formula>44503</formula>
      <formula>44511</formula>
    </cfRule>
  </conditionalFormatting>
  <conditionalFormatting sqref="S123:S126">
    <cfRule type="cellIs" dxfId="6692" priority="1047" operator="between">
      <formula>44503</formula>
      <formula>44511</formula>
    </cfRule>
  </conditionalFormatting>
  <conditionalFormatting sqref="S155">
    <cfRule type="cellIs" dxfId="6691" priority="1034" operator="between">
      <formula>44503</formula>
      <formula>44511</formula>
    </cfRule>
  </conditionalFormatting>
  <conditionalFormatting sqref="S179">
    <cfRule type="cellIs" dxfId="6690" priority="1021" operator="between">
      <formula>44503</formula>
      <formula>44511</formula>
    </cfRule>
  </conditionalFormatting>
  <conditionalFormatting sqref="S121:S122">
    <cfRule type="cellIs" dxfId="6689" priority="1006" operator="between">
      <formula>44503</formula>
      <formula>44511</formula>
    </cfRule>
  </conditionalFormatting>
  <conditionalFormatting sqref="S132:S141">
    <cfRule type="cellIs" dxfId="6688" priority="991" operator="between">
      <formula>44503</formula>
      <formula>44511</formula>
    </cfRule>
  </conditionalFormatting>
  <conditionalFormatting sqref="S91 V91">
    <cfRule type="cellIs" dxfId="6687" priority="978" operator="between">
      <formula>44503</formula>
      <formula>44511</formula>
    </cfRule>
  </conditionalFormatting>
  <conditionalFormatting sqref="R85:S85">
    <cfRule type="cellIs" dxfId="6686" priority="965" operator="between">
      <formula>44503</formula>
      <formula>44511</formula>
    </cfRule>
  </conditionalFormatting>
  <conditionalFormatting sqref="T142:T154 T92:T93 T14:T65 T86:T90 T73:T84">
    <cfRule type="cellIs" dxfId="6685" priority="943" operator="between">
      <formula>44503</formula>
      <formula>44511</formula>
    </cfRule>
  </conditionalFormatting>
  <conditionalFormatting sqref="T158:T178 T109 T115:T120 T127:T130 T180:T183 T95:T105">
    <cfRule type="cellIs" dxfId="6684" priority="897" operator="between">
      <formula>44503</formula>
      <formula>44511</formula>
    </cfRule>
  </conditionalFormatting>
  <conditionalFormatting sqref="T156">
    <cfRule type="cellIs" dxfId="6683" priority="810" operator="between">
      <formula>44503</formula>
      <formula>44511</formula>
    </cfRule>
  </conditionalFormatting>
  <conditionalFormatting sqref="T110">
    <cfRule type="cellIs" dxfId="6682" priority="795" operator="between">
      <formula>44503</formula>
      <formula>44511</formula>
    </cfRule>
  </conditionalFormatting>
  <conditionalFormatting sqref="T113">
    <cfRule type="cellIs" dxfId="6681" priority="780" operator="between">
      <formula>44503</formula>
      <formula>44511</formula>
    </cfRule>
  </conditionalFormatting>
  <conditionalFormatting sqref="T114">
    <cfRule type="cellIs" dxfId="6680" priority="765" operator="between">
      <formula>44503</formula>
      <formula>44511</formula>
    </cfRule>
  </conditionalFormatting>
  <conditionalFormatting sqref="T106">
    <cfRule type="cellIs" dxfId="6679" priority="750" operator="between">
      <formula>44503</formula>
      <formula>44511</formula>
    </cfRule>
  </conditionalFormatting>
  <conditionalFormatting sqref="T107">
    <cfRule type="cellIs" dxfId="6678" priority="735" operator="between">
      <formula>44503</formula>
      <formula>44511</formula>
    </cfRule>
  </conditionalFormatting>
  <conditionalFormatting sqref="T131">
    <cfRule type="cellIs" dxfId="6677" priority="720" operator="between">
      <formula>44503</formula>
      <formula>44511</formula>
    </cfRule>
  </conditionalFormatting>
  <conditionalFormatting sqref="T108">
    <cfRule type="cellIs" dxfId="6676" priority="705" operator="between">
      <formula>44503</formula>
      <formula>44511</formula>
    </cfRule>
  </conditionalFormatting>
  <conditionalFormatting sqref="T123:T126">
    <cfRule type="cellIs" dxfId="6675" priority="692" operator="between">
      <formula>44503</formula>
      <formula>44511</formula>
    </cfRule>
  </conditionalFormatting>
  <conditionalFormatting sqref="T155">
    <cfRule type="cellIs" dxfId="6674" priority="679" operator="between">
      <formula>44503</formula>
      <formula>44511</formula>
    </cfRule>
  </conditionalFormatting>
  <conditionalFormatting sqref="T179">
    <cfRule type="cellIs" dxfId="6673" priority="666" operator="between">
      <formula>44503</formula>
      <formula>44511</formula>
    </cfRule>
  </conditionalFormatting>
  <conditionalFormatting sqref="T121:T122">
    <cfRule type="cellIs" dxfId="6672" priority="651" operator="between">
      <formula>44503</formula>
      <formula>44511</formula>
    </cfRule>
  </conditionalFormatting>
  <conditionalFormatting sqref="T132:T141">
    <cfRule type="cellIs" dxfId="6671" priority="636" operator="between">
      <formula>44503</formula>
      <formula>44511</formula>
    </cfRule>
  </conditionalFormatting>
  <conditionalFormatting sqref="T91">
    <cfRule type="cellIs" dxfId="6670" priority="623" operator="between">
      <formula>44503</formula>
      <formula>44511</formula>
    </cfRule>
  </conditionalFormatting>
  <conditionalFormatting sqref="T85">
    <cfRule type="cellIs" dxfId="6669" priority="610" operator="between">
      <formula>44503</formula>
      <formula>44511</formula>
    </cfRule>
  </conditionalFormatting>
  <conditionalFormatting sqref="S184:U186 S14:T65 S73:T155 S158:T183 T156 S157">
    <cfRule type="cellIs" dxfId="6668" priority="563" operator="between">
      <formula>44579</formula>
      <formula>44610</formula>
    </cfRule>
  </conditionalFormatting>
  <conditionalFormatting sqref="U135:U155 U14:U68 U72:U81">
    <cfRule type="cellIs" dxfId="6667" priority="541" operator="between">
      <formula>44503</formula>
      <formula>44511</formula>
    </cfRule>
  </conditionalFormatting>
  <conditionalFormatting sqref="U109 U97:U105 U127:U130 U158:U183 U115:U122">
    <cfRule type="cellIs" dxfId="6666" priority="495" operator="between">
      <formula>44503</formula>
      <formula>44511</formula>
    </cfRule>
  </conditionalFormatting>
  <conditionalFormatting sqref="U157">
    <cfRule type="cellIs" dxfId="6665" priority="423" operator="between">
      <formula>44503</formula>
      <formula>44511</formula>
    </cfRule>
  </conditionalFormatting>
  <conditionalFormatting sqref="U156">
    <cfRule type="cellIs" dxfId="6664" priority="408" operator="between">
      <formula>44503</formula>
      <formula>44511</formula>
    </cfRule>
  </conditionalFormatting>
  <conditionalFormatting sqref="U110">
    <cfRule type="cellIs" dxfId="6663" priority="393" operator="between">
      <formula>44503</formula>
      <formula>44511</formula>
    </cfRule>
  </conditionalFormatting>
  <conditionalFormatting sqref="U113">
    <cfRule type="cellIs" dxfId="6662" priority="378" operator="between">
      <formula>44503</formula>
      <formula>44511</formula>
    </cfRule>
  </conditionalFormatting>
  <conditionalFormatting sqref="U114">
    <cfRule type="cellIs" dxfId="6661" priority="363" operator="between">
      <formula>44503</formula>
      <formula>44511</formula>
    </cfRule>
  </conditionalFormatting>
  <conditionalFormatting sqref="U106">
    <cfRule type="cellIs" dxfId="6660" priority="348" operator="between">
      <formula>44503</formula>
      <formula>44511</formula>
    </cfRule>
  </conditionalFormatting>
  <conditionalFormatting sqref="U107">
    <cfRule type="cellIs" dxfId="6659" priority="333" operator="between">
      <formula>44503</formula>
      <formula>44511</formula>
    </cfRule>
  </conditionalFormatting>
  <conditionalFormatting sqref="U131:U132">
    <cfRule type="cellIs" dxfId="6658" priority="318" operator="between">
      <formula>44503</formula>
      <formula>44511</formula>
    </cfRule>
  </conditionalFormatting>
  <conditionalFormatting sqref="U133">
    <cfRule type="cellIs" dxfId="6657" priority="303" operator="between">
      <formula>44503</formula>
      <formula>44511</formula>
    </cfRule>
  </conditionalFormatting>
  <conditionalFormatting sqref="U108">
    <cfRule type="cellIs" dxfId="6656" priority="288" operator="between">
      <formula>44503</formula>
      <formula>44511</formula>
    </cfRule>
  </conditionalFormatting>
  <conditionalFormatting sqref="U123:U126">
    <cfRule type="cellIs" dxfId="6655" priority="275" operator="between">
      <formula>44503</formula>
      <formula>44511</formula>
    </cfRule>
  </conditionalFormatting>
  <conditionalFormatting sqref="U14:U68 U97:U133 U135:U187 U72:U81">
    <cfRule type="cellIs" dxfId="6654" priority="261" operator="between">
      <formula>44579</formula>
      <formula>44610</formula>
    </cfRule>
  </conditionalFormatting>
  <conditionalFormatting sqref="R72:T72">
    <cfRule type="cellIs" dxfId="6653" priority="86" operator="between">
      <formula>44503</formula>
      <formula>44511</formula>
    </cfRule>
  </conditionalFormatting>
  <conditionalFormatting sqref="R66:T67">
    <cfRule type="cellIs" dxfId="6652" priority="73" operator="between">
      <formula>44503</formula>
      <formula>44511</formula>
    </cfRule>
  </conditionalFormatting>
  <conditionalFormatting sqref="U92:U93 U82:U84 U86:U90">
    <cfRule type="cellIs" dxfId="6651" priority="176" operator="between">
      <formula>44503</formula>
      <formula>44511</formula>
    </cfRule>
  </conditionalFormatting>
  <conditionalFormatting sqref="U95:U96">
    <cfRule type="cellIs" dxfId="6650" priority="161" operator="between">
      <formula>44503</formula>
      <formula>44511</formula>
    </cfRule>
  </conditionalFormatting>
  <conditionalFormatting sqref="U91">
    <cfRule type="cellIs" dxfId="6649" priority="129" operator="between">
      <formula>44503</formula>
      <formula>44511</formula>
    </cfRule>
  </conditionalFormatting>
  <conditionalFormatting sqref="U85">
    <cfRule type="cellIs" dxfId="6648" priority="116" operator="between">
      <formula>44503</formula>
      <formula>44511</formula>
    </cfRule>
  </conditionalFormatting>
  <conditionalFormatting sqref="U82:U96">
    <cfRule type="cellIs" dxfId="6647" priority="115" operator="between">
      <formula>44579</formula>
      <formula>44610</formula>
    </cfRule>
  </conditionalFormatting>
  <conditionalFormatting sqref="U134">
    <cfRule type="cellIs" dxfId="6646" priority="100" operator="between">
      <formula>44503</formula>
      <formula>44511</formula>
    </cfRule>
  </conditionalFormatting>
  <conditionalFormatting sqref="U134">
    <cfRule type="cellIs" dxfId="6645" priority="99" operator="between">
      <formula>44579</formula>
      <formula>44610</formula>
    </cfRule>
  </conditionalFormatting>
  <conditionalFormatting sqref="R68:T68">
    <cfRule type="cellIs" dxfId="6644" priority="60" operator="between">
      <formula>44503</formula>
      <formula>44511</formula>
    </cfRule>
  </conditionalFormatting>
  <conditionalFormatting sqref="R69:V71">
    <cfRule type="cellIs" dxfId="6643" priority="47" operator="between">
      <formula>44503</formula>
      <formula>44511</formula>
    </cfRule>
  </conditionalFormatting>
  <conditionalFormatting sqref="S156">
    <cfRule type="cellIs" dxfId="6642" priority="17" operator="between">
      <formula>44503</formula>
      <formula>44511</formula>
    </cfRule>
  </conditionalFormatting>
  <conditionalFormatting sqref="T157">
    <cfRule type="cellIs" dxfId="6641" priority="2" operator="between">
      <formula>44503</formula>
      <formula>44511</formula>
    </cfRule>
  </conditionalFormatting>
  <conditionalFormatting sqref="T157">
    <cfRule type="cellIs" dxfId="6640" priority="1" operator="between">
      <formula>44579</formula>
      <formula>44610</formula>
    </cfRule>
  </conditionalFormatting>
  <hyperlinks>
    <hyperlink ref="B1" location="'Table of Contents'!A1" display="Go back to Table of Contents" xr:uid="{8C1158FB-281F-48F2-AEF7-5D309960E1A5}"/>
  </hyperlinks>
  <pageMargins left="0.7" right="0.7" top="0.75" bottom="0.75" header="0.3" footer="0.3"/>
  <pageSetup paperSize="17" scale="4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705" operator="between" id="{C5BAB324-6747-4C32-8ED3-36C315CE329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L185:L187</xm:sqref>
        </x14:conditionalFormatting>
        <x14:conditionalFormatting xmlns:xm="http://schemas.microsoft.com/office/excel/2006/main">
          <x14:cfRule type="cellIs" priority="8704" operator="between" id="{50EF3123-0B1B-41CC-A057-09D84623E30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L185</xm:sqref>
        </x14:conditionalFormatting>
        <x14:conditionalFormatting xmlns:xm="http://schemas.microsoft.com/office/excel/2006/main">
          <x14:cfRule type="cellIs" priority="8703" operator="between" id="{BC42F735-529E-4A6A-B312-9A0F9E1B37D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L186:L187</xm:sqref>
        </x14:conditionalFormatting>
        <x14:conditionalFormatting xmlns:xm="http://schemas.microsoft.com/office/excel/2006/main">
          <x14:cfRule type="cellIs" priority="8701" operator="equal" id="{140F954B-5401-4AB9-950D-29579B1DF5E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702" operator="equal" id="{750B8447-4992-4058-B3EE-A4732A071AD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M130 M95:M104 M117:M122 M50:M73 M109 M149:M152 M134:M135 M76:M93 M127:M128</xm:sqref>
        </x14:conditionalFormatting>
        <x14:conditionalFormatting xmlns:xm="http://schemas.microsoft.com/office/excel/2006/main">
          <x14:cfRule type="cellIs" priority="8696" operator="equal" id="{F16FDBA7-8D32-488D-ABE0-F69E448A6CA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697" operator="equal" id="{5A631F45-F964-4049-B7D5-30B1A95620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698" operator="equal" id="{66023A6D-C76A-4B0A-A01C-3CA0087021D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M174 M50:M73 M117:M122 M95:M104 M176:M183 M130 M192 L185:L192 L1:M12 M157:M172 M194 M109 M185:M190 M196:M1048576 L194:L1048576 M149:M152 M134:M135 M76:M93 M127:M128</xm:sqref>
        </x14:conditionalFormatting>
        <x14:conditionalFormatting xmlns:xm="http://schemas.microsoft.com/office/excel/2006/main">
          <x14:cfRule type="cellIs" priority="8694" operator="between" id="{D5D7DB96-151A-4B03-A893-FD8E5FC0AC6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8695" operator="equal" id="{EF89F728-1D42-4791-A2C2-93156F036B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L185:L192 L1:L12 L194:L1048576</xm:sqref>
        </x14:conditionalFormatting>
        <x14:conditionalFormatting xmlns:xm="http://schemas.microsoft.com/office/excel/2006/main">
          <x14:cfRule type="cellIs" priority="8692" operator="equal" id="{F05C0D70-C220-46E6-8BE1-E03EA7A315B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693" operator="equal" id="{99E86B38-C3AC-4FD0-B4BB-B9475F3753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M174 M50:M73 M117:M122 M95:M104 M176:M183 M130 M192 L185:L192 L1:M12 M157:M172 M194 M109 M185:M190 M196:M1048576 L194:L1048576 M149:M152 M134:M135 M76:M93 M127:M128</xm:sqref>
        </x14:conditionalFormatting>
        <x14:conditionalFormatting xmlns:xm="http://schemas.microsoft.com/office/excel/2006/main">
          <x14:cfRule type="cellIs" priority="8687" operator="equal" id="{F16DF2CE-24FE-46B8-AE8B-FAC2D48A4FD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688" operator="equal" id="{9D281971-AB22-4E60-B24C-C4D78F165B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L130 L50:L73 L109:L122 L134:L135 P134:R135 L149:L152 L76:L105 L127:L128 V134:V155</xm:sqref>
        </x14:conditionalFormatting>
        <x14:conditionalFormatting xmlns:xm="http://schemas.microsoft.com/office/excel/2006/main">
          <x14:cfRule type="cellIs" priority="8672" operator="equal" id="{41EC2D4F-BF67-4C3B-9610-57256CAAC8D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673" operator="equal" id="{E0C7962B-68E2-4A50-9817-45E9BADFEE0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674" operator="equal" id="{0C9F7A79-7E19-4AE7-A35E-80708E1524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L130 L109:L122 L134:L135 P134:R135 L149:L152 L14:L73 P49:R49 L76:L105 N76:N85 M156:R156 L127:L128 P76:R84 V134:V155 V92:V93 P86:R93 P85:Q85 V50:V68 V72:V90</xm:sqref>
        </x14:conditionalFormatting>
        <x14:conditionalFormatting xmlns:xm="http://schemas.microsoft.com/office/excel/2006/main">
          <x14:cfRule type="cellIs" priority="8549" operator="between" id="{206D56E8-3001-431B-9823-EC58B0EC658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M176:M183 M174 M117:M122 M95:M104 L50:M73 M157:M172 L109:L122 M109 L185:M185 L130:M130 L86:L105 M86:M93 L134:M135 P134:R135 M156:R156 M184:N184 M105:O105 L149:M152 L14:N48 L49:R49 L76:N85 L133:R133 L74:R75 L142:R142 L143:P148 L153:R155 L127:M128 O76:R84 V134:V155 V92:V93 O86:R93 O85:Q85 V14:V68 V72:V90</xm:sqref>
        </x14:conditionalFormatting>
        <x14:conditionalFormatting xmlns:xm="http://schemas.microsoft.com/office/excel/2006/main">
          <x14:cfRule type="cellIs" priority="8548" operator="between" id="{471483B1-0BB5-407D-9561-FB9AA0F666A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M176:M183 M174 M117:M122 M95:M104 L50:M73 M157:M172 L109:L122 M109 L185:M185 L130:M130 L86:L105 M86:M93 L134:M135 P134:R135 M156:R156 M184:N184 M105:O105 L149:M152 L14:N48 L49:R49 L76:N85 L133:R133 L74:R75 L142:R142 L143:P148 L153:R155 L127:M128 O76:R84 V134:V155 V92:V93 O86:R93 O85:Q85 V14:V68 V72:V90</xm:sqref>
        </x14:conditionalFormatting>
        <x14:conditionalFormatting xmlns:xm="http://schemas.microsoft.com/office/excel/2006/main">
          <x14:cfRule type="cellIs" priority="8546" operator="between" id="{05C299D1-D391-4843-B93D-54E415E29BA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M174 M176:M183 M117:M122 M95:M104 M192 L50:M73 L1:M12 L185:L192 M157:M172 M194 L109:L122 M109 M185:M190 M196:M1048576 L194:L1048576 L130:M130 L86:L105 M86:M93 L134:M135 P134:R135 M156:R156 M184:N184 M195:O195 M105:O105 L149:M152 L14:N48 L49:R49 L76:N85 L133:R133 L74:R75 L142:R142 L143:P148 L153:R155 L127:M128 O76:R84 V134:V155 V92:V93 O86:R93 O85:Q85 V14:V68 V72:V90</xm:sqref>
        </x14:conditionalFormatting>
        <x14:conditionalFormatting xmlns:xm="http://schemas.microsoft.com/office/excel/2006/main">
          <x14:cfRule type="cellIs" priority="8545" operator="between" id="{52C36172-7895-470A-87DB-6DC412966D4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M176:M183 M174 M117:M122 M95:M104 L50:M73 M157:M172 L109:L122 M109 M185:M187 L130:M130 L86:L105 M86:M93 L134:M135 P134:R135 M156:R156 M184:N184 M105:O105 L149:M152 L14:N48 L49:R49 L76:N85 L133:R133 L74:R75 L142:R142 L143:P148 L153:R155 L127:M128 O76:R84 V134:V155 V92:V93 O86:R93 O85:Q85 V14:V68 V72:V90</xm:sqref>
        </x14:conditionalFormatting>
        <x14:conditionalFormatting xmlns:xm="http://schemas.microsoft.com/office/excel/2006/main">
          <x14:cfRule type="cellIs" priority="8544" operator="between" id="{104C23EF-AEC9-45BC-A73D-7AC8336D756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M176:M183 M174 M117:M122 M95:M104 L50:M73 M157:M172 L109:L122 M109 M185 L130:M130 L86:L105 M86:M93 L134:M135 P134:R135 M156:R156 M184:N184 M105:O105 L149:M152 L14:N48 L49:R49 L76:N85 L133:R133 L74:R75 L142:R142 L143:P148 L153:R155 L127:M128 O76:R84 V134:V155 V92:V93 O86:R93 O85:Q85 V14:V68 V72:V90</xm:sqref>
        </x14:conditionalFormatting>
        <x14:conditionalFormatting xmlns:xm="http://schemas.microsoft.com/office/excel/2006/main">
          <x14:cfRule type="cellIs" priority="8543" operator="between" id="{BFA81048-9F8D-49F7-832E-DED14C4D0FE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M186:M187</xm:sqref>
        </x14:conditionalFormatting>
        <x14:conditionalFormatting xmlns:xm="http://schemas.microsoft.com/office/excel/2006/main">
          <x14:cfRule type="cellIs" priority="8536" operator="between" id="{9BB27DF2-BD47-41DD-8046-EB2D3A2489D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8537" operator="equal" id="{591C001F-8B7A-4BEF-8A23-9A0C31B77DC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M176:M183 M174 M1:M12 M117:M122 M95:M104 M192 L50:M73 M157:M172 M194 L109:L122 M109 M185:M190 M196:M1048576 L130:M130 L86:L105 M86:M93 L134:M135 P134:R135 L76:M85 L149:M152 L127:M128 V134:V155</xm:sqref>
        </x14:conditionalFormatting>
        <x14:conditionalFormatting xmlns:xm="http://schemas.microsoft.com/office/excel/2006/main">
          <x14:cfRule type="cellIs" priority="8533" operator="between" id="{C4A3F437-D101-4654-BDB0-05AE756F79A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M9 M184:N184</xm:sqref>
        </x14:conditionalFormatting>
        <x14:conditionalFormatting xmlns:xm="http://schemas.microsoft.com/office/excel/2006/main">
          <x14:cfRule type="cellIs" priority="8532" operator="between" id="{B6B1E80A-C7D5-441F-91BA-4700F28D9A1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M9</xm:sqref>
        </x14:conditionalFormatting>
        <x14:conditionalFormatting xmlns:xm="http://schemas.microsoft.com/office/excel/2006/main">
          <x14:cfRule type="cellIs" priority="8530" operator="equal" id="{A343CA72-14E3-457D-A112-D69564ED12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531" operator="equal" id="{01F52AED-DD05-4623-8E22-B664F049733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M9 L76:L85 N76:N85 M156:R156 M184:N184 M195:O195 M105:O105 L14:N48 L49:R49 L133:R133 L74:R75 O76:R84 V92:V93 O86:R93 O85:Q85 V14:V68 V72:V90</xm:sqref>
        </x14:conditionalFormatting>
        <x14:conditionalFormatting xmlns:xm="http://schemas.microsoft.com/office/excel/2006/main">
          <x14:cfRule type="cellIs" priority="8526" operator="equal" id="{53D10264-110C-4C53-8BA3-91EBEFFD2A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527" operator="equal" id="{5AFC78BD-FD74-416C-9EEC-1924400717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M182</xm:sqref>
        </x14:conditionalFormatting>
        <x14:conditionalFormatting xmlns:xm="http://schemas.microsoft.com/office/excel/2006/main">
          <x14:cfRule type="cellIs" priority="7548" operator="equal" id="{F9E533C8-6441-429A-A18B-90D04286A95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549" operator="equal" id="{A2429A7C-A2D2-44FE-BB39-AA06F486034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M158:M172 M174</xm:sqref>
        </x14:conditionalFormatting>
        <x14:conditionalFormatting xmlns:xm="http://schemas.microsoft.com/office/excel/2006/main">
          <x14:cfRule type="cellIs" priority="7545" operator="equal" id="{42844045-A63F-406D-822E-4D6FBB7C7F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546" operator="equal" id="{92512A12-C437-4AAC-9203-B693EA53168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547" operator="equal" id="{E3CF503F-709B-4437-95FB-7A304D0F7E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M175</xm:sqref>
        </x14:conditionalFormatting>
        <x14:conditionalFormatting xmlns:xm="http://schemas.microsoft.com/office/excel/2006/main">
          <x14:cfRule type="cellIs" priority="7543" operator="equal" id="{7FCB4B32-A0ED-4944-9E43-D2142114822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544" operator="equal" id="{4F35790C-1CAA-49B6-9D66-D9499D37E72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M175</xm:sqref>
        </x14:conditionalFormatting>
        <x14:conditionalFormatting xmlns:xm="http://schemas.microsoft.com/office/excel/2006/main">
          <x14:cfRule type="cellIs" priority="7542" operator="between" id="{AF0BB51B-3354-4043-BEAC-FFEA83B6FC6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M175</xm:sqref>
        </x14:conditionalFormatting>
        <x14:conditionalFormatting xmlns:xm="http://schemas.microsoft.com/office/excel/2006/main">
          <x14:cfRule type="cellIs" priority="7541" operator="between" id="{5C10C2E4-204E-4491-8AE9-B165834ADA74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M175</xm:sqref>
        </x14:conditionalFormatting>
        <x14:conditionalFormatting xmlns:xm="http://schemas.microsoft.com/office/excel/2006/main">
          <x14:cfRule type="cellIs" priority="7540" operator="between" id="{AADCF0A1-E54A-4388-A02E-FF5A7F750DB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M175</xm:sqref>
        </x14:conditionalFormatting>
        <x14:conditionalFormatting xmlns:xm="http://schemas.microsoft.com/office/excel/2006/main">
          <x14:cfRule type="cellIs" priority="7539" operator="between" id="{3E5FEC0C-40D9-40F7-A7B1-B2D754CE78A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M175</xm:sqref>
        </x14:conditionalFormatting>
        <x14:conditionalFormatting xmlns:xm="http://schemas.microsoft.com/office/excel/2006/main">
          <x14:cfRule type="cellIs" priority="7538" operator="between" id="{BCD24342-78A2-42C5-8935-E29A207FAB5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M175</xm:sqref>
        </x14:conditionalFormatting>
        <x14:conditionalFormatting xmlns:xm="http://schemas.microsoft.com/office/excel/2006/main">
          <x14:cfRule type="cellIs" priority="7536" operator="between" id="{9D76B76C-6CBD-4478-94DD-5465B2EFF6B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7537" operator="equal" id="{5D2F4100-278F-4C90-B18B-1C4511B6D0C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M175</xm:sqref>
        </x14:conditionalFormatting>
        <x14:conditionalFormatting xmlns:xm="http://schemas.microsoft.com/office/excel/2006/main">
          <x14:cfRule type="cellIs" priority="7469" operator="between" id="{3C4FBD1C-14BA-47CE-B557-21D6F68EB24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M183</xm:sqref>
        </x14:conditionalFormatting>
        <x14:conditionalFormatting xmlns:xm="http://schemas.microsoft.com/office/excel/2006/main">
          <x14:cfRule type="cellIs" priority="7409" operator="equal" id="{3F8FF33A-9A86-4D51-88FE-12CEB816AF6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410" operator="equal" id="{48ADE33A-8260-433B-9B1E-A684F0E9377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411" operator="equal" id="{28359907-6199-48CF-A11D-39A6D762B4A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L176:L184 L14:L49 M14:N48 M49:O49 M195:O195 M105:O105 L133:R133 L74:R75 L142:R142 L143:P148 O76:O93 V14:V49</xm:sqref>
        </x14:conditionalFormatting>
        <x14:conditionalFormatting xmlns:xm="http://schemas.microsoft.com/office/excel/2006/main">
          <x14:cfRule type="cellIs" priority="7407" operator="equal" id="{9270A8BD-E754-4CC0-9E4C-F54E1E262C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408" operator="equal" id="{2690FA59-7975-41DC-AB82-3B5D4BF861F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L176:L184</xm:sqref>
        </x14:conditionalFormatting>
        <x14:conditionalFormatting xmlns:xm="http://schemas.microsoft.com/office/excel/2006/main">
          <x14:cfRule type="cellIs" priority="7406" operator="between" id="{1E1E536D-267B-4B24-A0E8-38D1EE82157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L176:L184</xm:sqref>
        </x14:conditionalFormatting>
        <x14:conditionalFormatting xmlns:xm="http://schemas.microsoft.com/office/excel/2006/main">
          <x14:cfRule type="cellIs" priority="7405" operator="between" id="{B56303BC-38BB-41AC-A326-56D7C2DA33C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L176:L184</xm:sqref>
        </x14:conditionalFormatting>
        <x14:conditionalFormatting xmlns:xm="http://schemas.microsoft.com/office/excel/2006/main">
          <x14:cfRule type="cellIs" priority="7404" operator="between" id="{6ED4F59E-6B65-4C32-9941-1F60FE186D5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L176:L184</xm:sqref>
        </x14:conditionalFormatting>
        <x14:conditionalFormatting xmlns:xm="http://schemas.microsoft.com/office/excel/2006/main">
          <x14:cfRule type="cellIs" priority="7403" operator="between" id="{2F02E750-AB4A-4C32-99A0-149015D4F75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L176:L184</xm:sqref>
        </x14:conditionalFormatting>
        <x14:conditionalFormatting xmlns:xm="http://schemas.microsoft.com/office/excel/2006/main">
          <x14:cfRule type="cellIs" priority="7402" operator="between" id="{2F80CF76-C6DA-433E-B3AC-A1C7C1759F6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L176:L184</xm:sqref>
        </x14:conditionalFormatting>
        <x14:conditionalFormatting xmlns:xm="http://schemas.microsoft.com/office/excel/2006/main">
          <x14:cfRule type="cellIs" priority="7400" operator="between" id="{1827EF90-4C73-4D5D-A936-DD5A04614EE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7401" operator="equal" id="{6979C4D7-F2D6-46AE-9ADD-735AA3A8BB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L176:L184</xm:sqref>
        </x14:conditionalFormatting>
        <x14:conditionalFormatting xmlns:xm="http://schemas.microsoft.com/office/excel/2006/main">
          <x14:cfRule type="cellIs" priority="7398" operator="equal" id="{726C4489-30E5-423D-A9CD-0801E4347F4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399" operator="equal" id="{91D032DF-EE6F-4C50-837F-18090D07E1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L182 L14:L49 M14:N48 M49:O49 M156:R156 M105:O105 L133:R133 L74:R75 L142:R142 L143:P148 O76:O93 V14:V49</xm:sqref>
        </x14:conditionalFormatting>
        <x14:conditionalFormatting xmlns:xm="http://schemas.microsoft.com/office/excel/2006/main">
          <x14:cfRule type="cellIs" priority="7397" operator="between" id="{73141419-9FC0-434C-AEE5-BEF575DDD84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L183:L184</xm:sqref>
        </x14:conditionalFormatting>
        <x14:conditionalFormatting xmlns:xm="http://schemas.microsoft.com/office/excel/2006/main">
          <x14:cfRule type="cellIs" priority="7368" operator="equal" id="{942EB12C-0E92-4ECA-A86A-935D9755D32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369" operator="equal" id="{6DDE7437-96D3-43A6-B071-827AEE2A08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370" operator="equal" id="{B8D578AA-A6AE-4519-BF1A-9BB36CCD4B2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L174 L158:L172</xm:sqref>
        </x14:conditionalFormatting>
        <x14:conditionalFormatting xmlns:xm="http://schemas.microsoft.com/office/excel/2006/main">
          <x14:cfRule type="cellIs" priority="7366" operator="equal" id="{C1363BEC-63A6-48CB-8983-FE676CEBB91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367" operator="equal" id="{2EA6B5D8-C929-4E75-8B75-C45DEFF76C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L174 L158:L172</xm:sqref>
        </x14:conditionalFormatting>
        <x14:conditionalFormatting xmlns:xm="http://schemas.microsoft.com/office/excel/2006/main">
          <x14:cfRule type="cellIs" priority="7365" operator="between" id="{6B90D20A-A3FF-4B66-87E1-2E5F59EEB46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L174 L158:L172</xm:sqref>
        </x14:conditionalFormatting>
        <x14:conditionalFormatting xmlns:xm="http://schemas.microsoft.com/office/excel/2006/main">
          <x14:cfRule type="cellIs" priority="7364" operator="between" id="{50613DAF-079B-40D4-8B73-56837F94DAAD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L174 L158:L172</xm:sqref>
        </x14:conditionalFormatting>
        <x14:conditionalFormatting xmlns:xm="http://schemas.microsoft.com/office/excel/2006/main">
          <x14:cfRule type="cellIs" priority="7363" operator="between" id="{44FDD14E-9C3A-4A7A-A938-B183D393762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L174 L158:L172</xm:sqref>
        </x14:conditionalFormatting>
        <x14:conditionalFormatting xmlns:xm="http://schemas.microsoft.com/office/excel/2006/main">
          <x14:cfRule type="cellIs" priority="7362" operator="between" id="{AF5F5668-2F30-4737-8276-E62D11F15FD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L174 L158:L172</xm:sqref>
        </x14:conditionalFormatting>
        <x14:conditionalFormatting xmlns:xm="http://schemas.microsoft.com/office/excel/2006/main">
          <x14:cfRule type="cellIs" priority="7361" operator="between" id="{8B5BA1C0-804A-4794-BEA6-F6F21B5E55B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L174 L158:L172</xm:sqref>
        </x14:conditionalFormatting>
        <x14:conditionalFormatting xmlns:xm="http://schemas.microsoft.com/office/excel/2006/main">
          <x14:cfRule type="cellIs" priority="7359" operator="between" id="{D449284F-B2CD-487E-AC77-089E77972E7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7360" operator="equal" id="{524A6440-5F7A-470E-9183-46D2F2DDAE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L174 L158:L172</xm:sqref>
        </x14:conditionalFormatting>
        <x14:conditionalFormatting xmlns:xm="http://schemas.microsoft.com/office/excel/2006/main">
          <x14:cfRule type="cellIs" priority="7357" operator="equal" id="{14B9515F-EC00-46A6-B3F5-86ED08997BA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358" operator="equal" id="{AF2B84B2-44E0-4037-BA9F-93FF5B03408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L174 L158:L172</xm:sqref>
        </x14:conditionalFormatting>
        <x14:conditionalFormatting xmlns:xm="http://schemas.microsoft.com/office/excel/2006/main">
          <x14:cfRule type="cellIs" priority="7354" operator="equal" id="{FA7E406D-F62C-4279-A6D6-CCED28F31DF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355" operator="equal" id="{6F643BDF-7527-48B2-A671-977824DB3D9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356" operator="equal" id="{285BCA75-6B86-41C9-943E-621F1B48C93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L175</xm:sqref>
        </x14:conditionalFormatting>
        <x14:conditionalFormatting xmlns:xm="http://schemas.microsoft.com/office/excel/2006/main">
          <x14:cfRule type="cellIs" priority="7352" operator="equal" id="{8DE25820-B0B3-4FDC-8BA9-83B85ECF60E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353" operator="equal" id="{B1E20E69-B925-493E-9381-EC4B56E6234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L175</xm:sqref>
        </x14:conditionalFormatting>
        <x14:conditionalFormatting xmlns:xm="http://schemas.microsoft.com/office/excel/2006/main">
          <x14:cfRule type="cellIs" priority="7351" operator="between" id="{E0235E49-170A-41F1-A976-55FBA2B2D07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L175</xm:sqref>
        </x14:conditionalFormatting>
        <x14:conditionalFormatting xmlns:xm="http://schemas.microsoft.com/office/excel/2006/main">
          <x14:cfRule type="cellIs" priority="7350" operator="between" id="{25725E9B-BB08-440A-A184-9D1C1DDF087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L175</xm:sqref>
        </x14:conditionalFormatting>
        <x14:conditionalFormatting xmlns:xm="http://schemas.microsoft.com/office/excel/2006/main">
          <x14:cfRule type="cellIs" priority="7349" operator="between" id="{07A8E3F6-B2CB-46CF-BC61-81D31C5071A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L175</xm:sqref>
        </x14:conditionalFormatting>
        <x14:conditionalFormatting xmlns:xm="http://schemas.microsoft.com/office/excel/2006/main">
          <x14:cfRule type="cellIs" priority="7348" operator="between" id="{5C01BDDD-0520-4E8B-9458-31100B6CAA1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L175</xm:sqref>
        </x14:conditionalFormatting>
        <x14:conditionalFormatting xmlns:xm="http://schemas.microsoft.com/office/excel/2006/main">
          <x14:cfRule type="cellIs" priority="7347" operator="between" id="{84DC2F3E-2B4A-4B1A-A79E-AE373BAECE2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L175</xm:sqref>
        </x14:conditionalFormatting>
        <x14:conditionalFormatting xmlns:xm="http://schemas.microsoft.com/office/excel/2006/main">
          <x14:cfRule type="cellIs" priority="7345" operator="between" id="{97531DF4-155C-48AD-9E22-2596C4E7574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7346" operator="equal" id="{6521CD0E-EAC6-446F-AB03-6180B9C358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L175</xm:sqref>
        </x14:conditionalFormatting>
        <x14:conditionalFormatting xmlns:xm="http://schemas.microsoft.com/office/excel/2006/main">
          <x14:cfRule type="cellIs" priority="7343" operator="equal" id="{518F6567-CB3A-4254-8DDE-FAFDF6C1B0C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344" operator="equal" id="{F6D5AA29-5A4A-459E-B06C-D0AF890445E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M157</xm:sqref>
        </x14:conditionalFormatting>
        <x14:conditionalFormatting xmlns:xm="http://schemas.microsoft.com/office/excel/2006/main">
          <x14:cfRule type="cellIs" priority="6893" operator="equal" id="{4CCA1385-8F80-4F6E-9F3F-4DF8E398653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894" operator="equal" id="{A6474CC4-34E0-4476-95A6-595147E547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L173:M173</xm:sqref>
        </x14:conditionalFormatting>
        <x14:conditionalFormatting xmlns:xm="http://schemas.microsoft.com/office/excel/2006/main">
          <x14:cfRule type="cellIs" priority="6892" operator="between" id="{249B35E7-7CC9-4850-95A8-1A68205F248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L173:M173</xm:sqref>
        </x14:conditionalFormatting>
        <x14:conditionalFormatting xmlns:xm="http://schemas.microsoft.com/office/excel/2006/main">
          <x14:cfRule type="cellIs" priority="6891" operator="between" id="{C7E4FED8-1322-413F-87FB-1A33CC09922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L173:M173</xm:sqref>
        </x14:conditionalFormatting>
        <x14:conditionalFormatting xmlns:xm="http://schemas.microsoft.com/office/excel/2006/main">
          <x14:cfRule type="cellIs" priority="6890" operator="between" id="{0BA60188-C99C-40ED-8986-46D687A5B4D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L173:M173</xm:sqref>
        </x14:conditionalFormatting>
        <x14:conditionalFormatting xmlns:xm="http://schemas.microsoft.com/office/excel/2006/main">
          <x14:cfRule type="cellIs" priority="6889" operator="between" id="{63526724-2B29-4013-88D6-7111C207558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L173:M173</xm:sqref>
        </x14:conditionalFormatting>
        <x14:conditionalFormatting xmlns:xm="http://schemas.microsoft.com/office/excel/2006/main">
          <x14:cfRule type="cellIs" priority="6888" operator="between" id="{F0339ADE-6F51-422B-9C61-15D86FD39F4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L173:M173</xm:sqref>
        </x14:conditionalFormatting>
        <x14:conditionalFormatting xmlns:xm="http://schemas.microsoft.com/office/excel/2006/main">
          <x14:cfRule type="cellIs" priority="6886" operator="between" id="{EA5C0204-B62A-49DB-9EEF-68CD7A63F2F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887" operator="equal" id="{F6DA8DC3-8F94-4043-87F4-AF12FDA3BD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L173:M173 N76:N85 M156:R156 M184:N184 M105:O105 L14:N48 L49:R49 L133:R133 L74:R75 L142:R142 L143:P148 L153:R155 O76:R84 V92:V93 O86:R93 O85:Q85 V14:V68 V72:V90</xm:sqref>
        </x14:conditionalFormatting>
        <x14:conditionalFormatting xmlns:xm="http://schemas.microsoft.com/office/excel/2006/main">
          <x14:cfRule type="cellIs" priority="6895" operator="equal" id="{79136D12-81AD-4E4F-933D-D333B599052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896" operator="equal" id="{4FC929A7-67CE-4B49-BEBD-BD9F5C7264B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897" operator="equal" id="{2F2C9187-3BD3-467A-B7D0-5A4F805F606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L173:M173 M184:N184</xm:sqref>
        </x14:conditionalFormatting>
        <x14:conditionalFormatting xmlns:xm="http://schemas.microsoft.com/office/excel/2006/main">
          <x14:cfRule type="cellIs" priority="6884" operator="equal" id="{F90DAF56-7F98-44DF-9FD9-FF743473388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885" operator="equal" id="{B722950F-12F0-41D9-9BF0-E3E65354268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L173:M173</xm:sqref>
        </x14:conditionalFormatting>
        <x14:conditionalFormatting xmlns:xm="http://schemas.microsoft.com/office/excel/2006/main">
          <x14:cfRule type="cellIs" priority="6730" operator="equal" id="{47F62DBE-4323-4986-BF9B-974FA869969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731" operator="equal" id="{038AF36D-55F5-4202-9F4B-7C17525C51E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L130 L50:L73 L109:L122 L149:L152 L86:L105 L127:L128</xm:sqref>
        </x14:conditionalFormatting>
        <x14:conditionalFormatting xmlns:xm="http://schemas.microsoft.com/office/excel/2006/main">
          <x14:cfRule type="cellIs" priority="6727" operator="equal" id="{E27AE8D5-ECBD-4471-8F24-212BAF1753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728" operator="equal" id="{9DCAE030-9C3E-413C-BC77-4D4D8CAD042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729" operator="equal" id="{40300B47-B9B0-4AF8-94AC-D301562179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L130 L50:L73 L109:L122 L149:L152 L86:L105 L127:L128</xm:sqref>
        </x14:conditionalFormatting>
        <x14:conditionalFormatting xmlns:xm="http://schemas.microsoft.com/office/excel/2006/main">
          <x14:cfRule type="cellIs" priority="6725" operator="equal" id="{55D0787B-09AE-4CCA-8855-1727E9C373E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726" operator="equal" id="{89943596-EECC-473D-A9C3-FBD8528A15E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L130 L50:L73 L109:L122 L149:L152 L86:L105 L127:L128</xm:sqref>
        </x14:conditionalFormatting>
        <x14:conditionalFormatting xmlns:xm="http://schemas.microsoft.com/office/excel/2006/main">
          <x14:cfRule type="cellIs" priority="6724" operator="between" id="{95A3FC16-E947-4526-8BB3-7D196D457E4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L157</xm:sqref>
        </x14:conditionalFormatting>
        <x14:conditionalFormatting xmlns:xm="http://schemas.microsoft.com/office/excel/2006/main">
          <x14:cfRule type="cellIs" priority="6723" operator="between" id="{93DE025B-08D1-49CE-AD3B-43744A9A684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L157 M156:R156</xm:sqref>
        </x14:conditionalFormatting>
        <x14:conditionalFormatting xmlns:xm="http://schemas.microsoft.com/office/excel/2006/main">
          <x14:cfRule type="cellIs" priority="6720" operator="equal" id="{6468FA4D-CAF5-4DD1-9015-395B4085C6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721" operator="equal" id="{C2193645-0E26-4000-8900-02301E8CD6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722" operator="equal" id="{CDEFE86A-364D-4843-A8D2-076604CA378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L157</xm:sqref>
        </x14:conditionalFormatting>
        <x14:conditionalFormatting xmlns:xm="http://schemas.microsoft.com/office/excel/2006/main">
          <x14:cfRule type="cellIs" priority="6718" operator="between" id="{BB57DD67-E320-4C91-AC16-30781E32FF0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719" operator="equal" id="{181E3B3A-5E3D-4C07-A608-B59CD7DB800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L157 M156:R156 M195:O195</xm:sqref>
        </x14:conditionalFormatting>
        <x14:conditionalFormatting xmlns:xm="http://schemas.microsoft.com/office/excel/2006/main">
          <x14:cfRule type="cellIs" priority="6716" operator="equal" id="{085E55CF-ECEA-48BC-9C3F-6817D6C25CE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717" operator="equal" id="{3EF250F9-220A-454B-98E9-960A27B46A6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L157</xm:sqref>
        </x14:conditionalFormatting>
        <x14:conditionalFormatting xmlns:xm="http://schemas.microsoft.com/office/excel/2006/main">
          <x14:cfRule type="cellIs" priority="6715" operator="between" id="{8BD76910-B588-496D-871D-0B1C9F64E07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L157</xm:sqref>
        </x14:conditionalFormatting>
        <x14:conditionalFormatting xmlns:xm="http://schemas.microsoft.com/office/excel/2006/main">
          <x14:cfRule type="cellIs" priority="6714" operator="between" id="{8D82D2DE-E839-4544-B5C2-5A9A9E40438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L157</xm:sqref>
        </x14:conditionalFormatting>
        <x14:conditionalFormatting xmlns:xm="http://schemas.microsoft.com/office/excel/2006/main">
          <x14:cfRule type="cellIs" priority="6713" operator="between" id="{AC861D1C-0B9A-4338-A48B-2BD384397B0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L157</xm:sqref>
        </x14:conditionalFormatting>
        <x14:conditionalFormatting xmlns:xm="http://schemas.microsoft.com/office/excel/2006/main">
          <x14:cfRule type="cellIs" priority="6712" operator="between" id="{67102797-E16D-461C-B4EE-3F0DAB0BF4D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L157</xm:sqref>
        </x14:conditionalFormatting>
        <x14:conditionalFormatting xmlns:xm="http://schemas.microsoft.com/office/excel/2006/main">
          <x14:cfRule type="cellIs" priority="6711" operator="between" id="{B9790A2A-5499-4450-8E88-FB418F6835A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L157</xm:sqref>
        </x14:conditionalFormatting>
        <x14:conditionalFormatting xmlns:xm="http://schemas.microsoft.com/office/excel/2006/main">
          <x14:cfRule type="cellIs" priority="6709" operator="between" id="{D01D06F8-8E96-4C55-BAB0-6BDF193E772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710" operator="equal" id="{193BC21F-681D-4217-BA88-8764120E1AF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L157</xm:sqref>
        </x14:conditionalFormatting>
        <x14:conditionalFormatting xmlns:xm="http://schemas.microsoft.com/office/excel/2006/main">
          <x14:cfRule type="cellIs" priority="6707" operator="equal" id="{CCCF50DA-F09D-4315-B09B-FBCA0FBAF2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708" operator="equal" id="{DFC0C86D-4A5C-4932-A820-4C55FC1A07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L157</xm:sqref>
        </x14:conditionalFormatting>
        <x14:conditionalFormatting xmlns:xm="http://schemas.microsoft.com/office/excel/2006/main">
          <x14:cfRule type="cellIs" priority="6706" operator="between" id="{9B7CD7E6-ED93-4377-B8D8-149F019FD6E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L188</xm:sqref>
        </x14:conditionalFormatting>
        <x14:conditionalFormatting xmlns:xm="http://schemas.microsoft.com/office/excel/2006/main">
          <x14:cfRule type="cellIs" priority="6705" operator="between" id="{F2A3D52F-C11A-40C0-9834-41E763EAE3E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L189</xm:sqref>
        </x14:conditionalFormatting>
        <x14:conditionalFormatting xmlns:xm="http://schemas.microsoft.com/office/excel/2006/main">
          <x14:cfRule type="cellIs" priority="6703" operator="equal" id="{5FA26C9B-CEAE-4B81-A023-702AB4177B0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704" operator="equal" id="{D541AF23-D07E-4324-B346-576B620B999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P50:R65 P117:R122 P95:R98 P109:R109 N134:N135 P130:R130 N151:N152 P149:R152 P103:R104 P99 Q100:R102 P127:R128 P73:R73 P66:Q72</xm:sqref>
        </x14:conditionalFormatting>
        <x14:conditionalFormatting xmlns:xm="http://schemas.microsoft.com/office/excel/2006/main">
          <x14:cfRule type="cellIs" priority="6700" operator="equal" id="{4D43764E-2813-4C10-B48C-AC3B171B758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701" operator="equal" id="{9D955DBA-5A18-4E75-B07D-F36B7F19C95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702" operator="equal" id="{CD535A3F-6BB4-4ACB-9381-E8C8D683400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N176:R183 N174:R174 P50:R65 P117:R122 P95:R98 N190:R190 N157:R172 P109:R109 N134:N135 P130:R130 N151:N152 N185:R187 N196:R1048576 P149:R152 N1:R12 N192:R194 P103:R104 P99 Q100:R102 P127:R128 P73:R73 P66:Q72</xm:sqref>
        </x14:conditionalFormatting>
        <x14:conditionalFormatting xmlns:xm="http://schemas.microsoft.com/office/excel/2006/main">
          <x14:cfRule type="cellIs" priority="6698" operator="equal" id="{06766E32-3F17-448E-8C29-876A2D91CE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99" operator="equal" id="{19FD00A5-ACFC-4F1E-AB81-3C161166EF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N176:R183 N174:R174 P50:R65 P117:R122 P95:R98 N190:R190 N157:R172 P109:R109 N134:N135 P130:R130 N151:N152 N185:R187 N196:R1048576 P149:R152 N1:R12 N192:R194 P103:R104 P99 Q100:R102 P127:R128 P73:R73 P66:Q72</xm:sqref>
        </x14:conditionalFormatting>
        <x14:conditionalFormatting xmlns:xm="http://schemas.microsoft.com/office/excel/2006/main">
          <x14:cfRule type="cellIs" priority="6697" operator="between" id="{7ECBB049-4BFA-457A-A85A-438C7F1029F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N176:R183 P50:R65 N174:R174 P117:R122 P95:R98 N157:R172 P109:R109 N134:N135 P130:R130 N151:N152 N185:R185 P149:R152 P103:R104 P99 Q100:R102 P127:R128 P73:R73 P66:Q72</xm:sqref>
        </x14:conditionalFormatting>
        <x14:conditionalFormatting xmlns:xm="http://schemas.microsoft.com/office/excel/2006/main">
          <x14:cfRule type="cellIs" priority="6696" operator="between" id="{47823776-9AF6-4713-B17F-87D2E7FF7EC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N176:R183 P50:R65 N174:R174 P117:R122 P95:R98 N157:R172 P109:R109 N134:N135 P130:R130 N151:N152 N185:R185 P149:R152 P103:R104 P99 Q100:R102 P127:R128 P73:R73 P66:Q72</xm:sqref>
        </x14:conditionalFormatting>
        <x14:conditionalFormatting xmlns:xm="http://schemas.microsoft.com/office/excel/2006/main">
          <x14:cfRule type="cellIs" priority="6695" operator="between" id="{14FCF1E8-4E82-4E6C-B8B7-FA1256DD978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N176:R183 N174:R174 P50:R65 P117:R122 P95:R98 N190:R190 N157:R172 P109:R109 N134:N135 P130:R130 N151:N152 N185:R187 N196:R1048576 P149:R152 N1:R12 N192:R194 P103:R104 P99 Q100:R102 P127:R128 P73:R73 P66:Q72</xm:sqref>
        </x14:conditionalFormatting>
        <x14:conditionalFormatting xmlns:xm="http://schemas.microsoft.com/office/excel/2006/main">
          <x14:cfRule type="cellIs" priority="6694" operator="between" id="{8A2765BC-686E-409F-9781-D23BA8AB8E2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N176:R183 N174:R174 P50:R65 P117:R122 P95:R98 N157:R172 P109:R109 N134:N135 P130:R130 N151:N152 N185:R187 P149:R152 P103:R104 P99 Q100:R102 P127:R128 P73:R73 P66:Q72</xm:sqref>
        </x14:conditionalFormatting>
        <x14:conditionalFormatting xmlns:xm="http://schemas.microsoft.com/office/excel/2006/main">
          <x14:cfRule type="cellIs" priority="6693" operator="between" id="{700657C5-0482-4639-8EC7-24A3B123463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N176:R183 N174:R174 P50:R65 P117:R122 P95:R98 N157:R172 P109:R109 N134:N135 P130:R130 N151:N152 N185:R185 P149:R152 P103:R104 P99 Q100:R102 P127:R128 P73:R73 P66:Q72</xm:sqref>
        </x14:conditionalFormatting>
        <x14:conditionalFormatting xmlns:xm="http://schemas.microsoft.com/office/excel/2006/main">
          <x14:cfRule type="cellIs" priority="6692" operator="between" id="{014B164A-1D70-4D04-BFD3-621512DBEC7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N186:R187</xm:sqref>
        </x14:conditionalFormatting>
        <x14:conditionalFormatting xmlns:xm="http://schemas.microsoft.com/office/excel/2006/main">
          <x14:cfRule type="cellIs" priority="6690" operator="between" id="{F4297D18-F69E-474E-913C-6BD908D7670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691" operator="equal" id="{4F84F182-7469-470D-A68F-BB1FDB12581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N176:R183 N174:R174 P50:R65 P117:R122 P95:R98 N190:R190 N157:R172 P109:R109 N134:N135 P130:R130 N151:N152 N185:R187 N196:R1048576 P149:R152 N1:R12 N192:R194 P103:R104 P99 Q100:R102 P127:R128 P73:R73 P66:Q72</xm:sqref>
        </x14:conditionalFormatting>
        <x14:conditionalFormatting xmlns:xm="http://schemas.microsoft.com/office/excel/2006/main">
          <x14:cfRule type="cellIs" priority="6689" operator="between" id="{D92E5526-E136-4093-896B-14DFD0F3794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N9:R9</xm:sqref>
        </x14:conditionalFormatting>
        <x14:conditionalFormatting xmlns:xm="http://schemas.microsoft.com/office/excel/2006/main">
          <x14:cfRule type="cellIs" priority="6688" operator="between" id="{08A1E5A7-2EFB-448F-9F23-4E4D7AF38C3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N9:R9</xm:sqref>
        </x14:conditionalFormatting>
        <x14:conditionalFormatting xmlns:xm="http://schemas.microsoft.com/office/excel/2006/main">
          <x14:cfRule type="cellIs" priority="6686" operator="equal" id="{4FE83203-8C15-4D23-8B7A-47AB704170A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87" operator="equal" id="{AF105569-DA3B-41F7-A090-261C6CC0B2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N9:R9</xm:sqref>
        </x14:conditionalFormatting>
        <x14:conditionalFormatting xmlns:xm="http://schemas.microsoft.com/office/excel/2006/main">
          <x14:cfRule type="cellIs" priority="6684" operator="equal" id="{353F5C6C-B5E8-4834-A376-5BF78E21C9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85" operator="equal" id="{992EA8F8-1B62-43F0-AF28-0933C6CFD9F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N182:R182</xm:sqref>
        </x14:conditionalFormatting>
        <x14:conditionalFormatting xmlns:xm="http://schemas.microsoft.com/office/excel/2006/main">
          <x14:cfRule type="cellIs" priority="6682" operator="equal" id="{A675CCD6-3F12-445D-937B-6C79253013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83" operator="equal" id="{2BC58223-ECE7-43AD-A2C6-49D4884F7E8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N158:R172 N174:R174</xm:sqref>
        </x14:conditionalFormatting>
        <x14:conditionalFormatting xmlns:xm="http://schemas.microsoft.com/office/excel/2006/main">
          <x14:cfRule type="cellIs" priority="6679" operator="equal" id="{D448FBA1-82AA-4350-BD7B-1D3287DB224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80" operator="equal" id="{5BCB108C-8607-43BF-85BE-F58E4AD8E4E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81" operator="equal" id="{DC07F5AF-F7B4-406D-921F-76B3460061E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N175:R175</xm:sqref>
        </x14:conditionalFormatting>
        <x14:conditionalFormatting xmlns:xm="http://schemas.microsoft.com/office/excel/2006/main">
          <x14:cfRule type="cellIs" priority="6677" operator="equal" id="{CF456109-1887-4F45-A39B-8BE6FF8C969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78" operator="equal" id="{79376726-1713-48EE-BBC3-D538CEC537B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N175:R175</xm:sqref>
        </x14:conditionalFormatting>
        <x14:conditionalFormatting xmlns:xm="http://schemas.microsoft.com/office/excel/2006/main">
          <x14:cfRule type="cellIs" priority="6676" operator="between" id="{CFBF734C-94EC-4514-929D-C50E499190E5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N175:R175</xm:sqref>
        </x14:conditionalFormatting>
        <x14:conditionalFormatting xmlns:xm="http://schemas.microsoft.com/office/excel/2006/main">
          <x14:cfRule type="cellIs" priority="6675" operator="between" id="{2B749DA4-695C-421F-B241-82AF46DB560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N175:R175</xm:sqref>
        </x14:conditionalFormatting>
        <x14:conditionalFormatting xmlns:xm="http://schemas.microsoft.com/office/excel/2006/main">
          <x14:cfRule type="cellIs" priority="6674" operator="between" id="{D978FB27-BB42-4303-9469-E779B313FE9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N175:R175</xm:sqref>
        </x14:conditionalFormatting>
        <x14:conditionalFormatting xmlns:xm="http://schemas.microsoft.com/office/excel/2006/main">
          <x14:cfRule type="cellIs" priority="6673" operator="between" id="{3D992B0D-473D-4E73-B411-41028A84680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N175:R175</xm:sqref>
        </x14:conditionalFormatting>
        <x14:conditionalFormatting xmlns:xm="http://schemas.microsoft.com/office/excel/2006/main">
          <x14:cfRule type="cellIs" priority="6672" operator="between" id="{A2903320-1748-4DD0-8D68-E0C2DCA873F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N175:R175</xm:sqref>
        </x14:conditionalFormatting>
        <x14:conditionalFormatting xmlns:xm="http://schemas.microsoft.com/office/excel/2006/main">
          <x14:cfRule type="cellIs" priority="6670" operator="between" id="{773FA23D-1B7F-4C31-9E53-20C8334306C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671" operator="equal" id="{9BBF6393-934E-46F1-A7E2-3FAEFD68A93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N175:R175</xm:sqref>
        </x14:conditionalFormatting>
        <x14:conditionalFormatting xmlns:xm="http://schemas.microsoft.com/office/excel/2006/main">
          <x14:cfRule type="cellIs" priority="6669" operator="between" id="{D398521E-E64A-4C15-812B-3D37AB06CC6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N183:R183</xm:sqref>
        </x14:conditionalFormatting>
        <x14:conditionalFormatting xmlns:xm="http://schemas.microsoft.com/office/excel/2006/main">
          <x14:cfRule type="cellIs" priority="6667" operator="equal" id="{CBB5F404-5266-456B-BE70-1643AA81278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68" operator="equal" id="{E5DF1D05-7AD9-40A3-BB52-9849CB4A55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N157:R157</xm:sqref>
        </x14:conditionalFormatting>
        <x14:conditionalFormatting xmlns:xm="http://schemas.microsoft.com/office/excel/2006/main">
          <x14:cfRule type="cellIs" priority="6662" operator="equal" id="{5C5A0E64-70ED-4F34-99BD-348436B47E8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63" operator="equal" id="{E764E4D7-29DE-4B09-B493-2C42A2C3A1D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N173:R173</xm:sqref>
        </x14:conditionalFormatting>
        <x14:conditionalFormatting xmlns:xm="http://schemas.microsoft.com/office/excel/2006/main">
          <x14:cfRule type="cellIs" priority="6661" operator="between" id="{D35C8D59-016B-4D85-AAB1-48B963000B2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N173:R173</xm:sqref>
        </x14:conditionalFormatting>
        <x14:conditionalFormatting xmlns:xm="http://schemas.microsoft.com/office/excel/2006/main">
          <x14:cfRule type="cellIs" priority="6660" operator="between" id="{9AFD7CC9-3DF0-4882-BAA9-F5539A5A3B8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N173:R173</xm:sqref>
        </x14:conditionalFormatting>
        <x14:conditionalFormatting xmlns:xm="http://schemas.microsoft.com/office/excel/2006/main">
          <x14:cfRule type="cellIs" priority="6659" operator="between" id="{38252380-3500-4B8F-849F-34459EEAFA1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N173:R173</xm:sqref>
        </x14:conditionalFormatting>
        <x14:conditionalFormatting xmlns:xm="http://schemas.microsoft.com/office/excel/2006/main">
          <x14:cfRule type="cellIs" priority="6658" operator="between" id="{82E7C791-EFA4-49FC-BAA6-0AB1F7C118E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N173:R173</xm:sqref>
        </x14:conditionalFormatting>
        <x14:conditionalFormatting xmlns:xm="http://schemas.microsoft.com/office/excel/2006/main">
          <x14:cfRule type="cellIs" priority="6657" operator="between" id="{BB9746F5-D7DA-4CAF-B545-2341D632E5A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N173:R173</xm:sqref>
        </x14:conditionalFormatting>
        <x14:conditionalFormatting xmlns:xm="http://schemas.microsoft.com/office/excel/2006/main">
          <x14:cfRule type="cellIs" priority="6655" operator="between" id="{34DFA11B-29AE-4A89-8DA3-1B0AAACDFFE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656" operator="equal" id="{B282D72F-0062-4580-A199-160F1D1B1D0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N173:R173</xm:sqref>
        </x14:conditionalFormatting>
        <x14:conditionalFormatting xmlns:xm="http://schemas.microsoft.com/office/excel/2006/main">
          <x14:cfRule type="cellIs" priority="6664" operator="equal" id="{F9494CFD-4DA2-4C97-B9E2-C1FF76901E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65" operator="equal" id="{30CBEDB4-F694-4781-9CD3-945B5D8D54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66" operator="equal" id="{1EED69C9-C1FE-48BB-915D-D2162379177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N173:R173</xm:sqref>
        </x14:conditionalFormatting>
        <x14:conditionalFormatting xmlns:xm="http://schemas.microsoft.com/office/excel/2006/main">
          <x14:cfRule type="cellIs" priority="6653" operator="equal" id="{1DA72371-3302-468B-BA85-984ACF619AB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54" operator="equal" id="{35E554EB-4CB4-436E-B8E4-B01A9C0B74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N173:R173</xm:sqref>
        </x14:conditionalFormatting>
        <x14:conditionalFormatting xmlns:xm="http://schemas.microsoft.com/office/excel/2006/main">
          <x14:cfRule type="cellIs" priority="6647" operator="equal" id="{FC24B034-D5AE-48A5-8AE7-D2376C2097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48" operator="equal" id="{1DC852CC-F683-4A57-A58E-DBA5B11D957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cellIs" priority="6644" operator="equal" id="{A395D671-CC93-4EF4-B723-9F0FB0ECA42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45" operator="equal" id="{3D74E0B9-9792-43D8-A839-F6863727E4C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46" operator="equal" id="{F19DD825-4363-4D2D-97D3-70D789615C7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cellIs" priority="6640" operator="equal" id="{0720D713-C998-404A-94D7-C961514DB5B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41" operator="equal" id="{EB05EA70-28C9-4959-87E0-F9D27EC70E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cellIs" priority="6638" operator="equal" id="{D7FA29D3-5BC5-4D8B-90F9-639C972F1DD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39" operator="equal" id="{A6BEBA7E-5FCC-4EA0-A89E-BDD01964A2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cellIs" priority="6635" operator="equal" id="{74C95A86-DBBD-4862-A5BE-32E0A0D3824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36" operator="equal" id="{016699CA-BB5A-4C8D-A45C-E3B80A2E72F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37" operator="equal" id="{1FE6BFAA-053E-47C7-9B0C-034D3843C4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cellIs" priority="6634" operator="between" id="{798C67F0-EC29-41A9-9848-06D37D4DE3B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L13:M13</xm:sqref>
        </x14:conditionalFormatting>
        <x14:conditionalFormatting xmlns:xm="http://schemas.microsoft.com/office/excel/2006/main">
          <x14:cfRule type="cellIs" priority="6633" operator="between" id="{A2C48091-377B-4A17-97AF-6D84DF2891F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L13:M13</xm:sqref>
        </x14:conditionalFormatting>
        <x14:conditionalFormatting xmlns:xm="http://schemas.microsoft.com/office/excel/2006/main">
          <x14:cfRule type="cellIs" priority="6632" operator="between" id="{1E925CDF-46ED-45D2-9D73-9F4816388B0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L13:M13</xm:sqref>
        </x14:conditionalFormatting>
        <x14:conditionalFormatting xmlns:xm="http://schemas.microsoft.com/office/excel/2006/main">
          <x14:cfRule type="cellIs" priority="6631" operator="between" id="{0E197D6F-5262-4316-B8DF-11078682BC3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L13:M13</xm:sqref>
        </x14:conditionalFormatting>
        <x14:conditionalFormatting xmlns:xm="http://schemas.microsoft.com/office/excel/2006/main">
          <x14:cfRule type="cellIs" priority="6630" operator="between" id="{4BB44E40-1389-40F5-AD7E-CD5BACFFE0C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L13:M13</xm:sqref>
        </x14:conditionalFormatting>
        <x14:conditionalFormatting xmlns:xm="http://schemas.microsoft.com/office/excel/2006/main">
          <x14:cfRule type="cellIs" priority="6628" operator="between" id="{D278EC66-E1F6-4F47-A473-CC4D396667F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629" operator="equal" id="{806D19B1-BDC5-4E6A-81AF-6BAA098E08F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L13:M13</xm:sqref>
        </x14:conditionalFormatting>
        <x14:conditionalFormatting xmlns:xm="http://schemas.microsoft.com/office/excel/2006/main">
          <x14:cfRule type="cellIs" priority="6616" operator="equal" id="{181E8579-CA16-43CF-B4A9-26F51D3064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17" operator="equal" id="{D4680AEC-CFF1-41C4-8147-033FFEAC840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cellIs" priority="6613" operator="equal" id="{6D60F741-73A8-4E60-9B2E-A1B93B22BF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14" operator="equal" id="{B4BFA50B-5603-4ABE-BD81-3A9EF1CB09E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15" operator="equal" id="{40A0FCEB-ABB6-41C9-B09E-D5C4896FE5C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cellIs" priority="6611" operator="equal" id="{94B3C3D8-C3FE-4397-B392-3FAF115304E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12" operator="equal" id="{B9E776D9-C52A-4BBD-9E89-3DA5DBA25B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cellIs" priority="6609" operator="equal" id="{EAD63AAE-6BF3-40B6-B6F8-533260A7E52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10" operator="equal" id="{D4C4089A-A593-4A76-A756-36CF97AC544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6606" operator="equal" id="{7880CBA8-F9B3-45ED-9592-CE1A679560C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07" operator="equal" id="{F623A7E9-7418-40AA-9B74-1676169B29D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08" operator="equal" id="{8DCD45D8-23C8-4149-981E-C5A31EC11E1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6604" operator="equal" id="{4927CFA3-1498-4737-9C95-3981063D6B4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05" operator="equal" id="{A6D0BE73-653D-4769-AB77-6E5BB05898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6603" operator="between" id="{5F9D6885-37FC-4DA5-BA48-2B3FA432ACB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6602" operator="between" id="{0C99D1AE-3102-4C98-B339-380CA193580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6601" operator="between" id="{F3AAEB7C-6DD7-4257-9697-3EBEA18685B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6600" operator="between" id="{71863398-06EE-46BC-8A4C-FBB45431377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6599" operator="between" id="{23A91B75-4954-4402-B61D-4A79C1E8055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6597" operator="between" id="{2A7967FE-B00C-4124-BE7E-DE4F65B044B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598" operator="equal" id="{31870395-225F-471E-A3B2-2C7313D8436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6553" operator="equal" id="{2C36E317-0571-45FB-B3B2-551AB785455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54" operator="equal" id="{04C6CDD4-1C1E-442C-9742-5E5E759734D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6550" operator="equal" id="{266D83F9-FE9B-47A7-B516-947FA5FDBCC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51" operator="equal" id="{95377972-73DC-489A-B6D8-79C7379E931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52" operator="equal" id="{70038671-4F3C-47E4-80D2-203F05A7CE0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6548" operator="equal" id="{F5FBCD9F-B290-43A4-A92B-BF434166D86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49" operator="equal" id="{B7B7F361-55A4-4220-8FAD-D336ADAD04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6547" operator="between" id="{D5ED2251-8216-4D63-8495-CDC0A9CFF1F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6546" operator="between" id="{78EF3A1A-6D8A-4803-9DE5-D53CB09A3034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6545" operator="between" id="{3A48A0CD-DB4F-43BF-B4CF-30DC11B6A22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6544" operator="between" id="{FA8F3AF0-EAFF-459E-AB36-01B2970B52C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6543" operator="between" id="{13824D7F-02AE-459F-8BEA-E57D74FAA2D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6541" operator="between" id="{0AE5771F-C860-40C4-876C-FB15EBF74E2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542" operator="equal" id="{173E9012-6CE3-4598-86BA-56E22FF0B8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6537" operator="equal" id="{6146B178-28C0-4E2F-8418-336D1373907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38" operator="equal" id="{247B3FBD-1C8A-4EDE-AC1D-446AB9A9B48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M110 P110:R110</xm:sqref>
        </x14:conditionalFormatting>
        <x14:conditionalFormatting xmlns:xm="http://schemas.microsoft.com/office/excel/2006/main">
          <x14:cfRule type="cellIs" priority="6535" operator="equal" id="{75CAF250-7824-427F-9E2B-977E999F086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36" operator="equal" id="{6D035126-3406-484F-B83D-77D20AB951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M110 P110:R110</xm:sqref>
        </x14:conditionalFormatting>
        <x14:conditionalFormatting xmlns:xm="http://schemas.microsoft.com/office/excel/2006/main">
          <x14:cfRule type="cellIs" priority="6532" operator="equal" id="{B910F8C9-D26A-477B-87A8-E71E912C701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33" operator="equal" id="{099FB6B8-4BC1-43FE-B74D-E2B411BA7E2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34" operator="equal" id="{C9EE83C0-C063-4740-A668-2FA280ADBC2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M110 P110:R110</xm:sqref>
        </x14:conditionalFormatting>
        <x14:conditionalFormatting xmlns:xm="http://schemas.microsoft.com/office/excel/2006/main">
          <x14:cfRule type="cellIs" priority="6531" operator="between" id="{84D571D3-1468-4403-B179-5007316ABF6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M110 P110:R110</xm:sqref>
        </x14:conditionalFormatting>
        <x14:conditionalFormatting xmlns:xm="http://schemas.microsoft.com/office/excel/2006/main">
          <x14:cfRule type="cellIs" priority="6530" operator="between" id="{7C3F9602-5A8D-42C2-97B3-9BF21A1C7FA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M110 P110:R110</xm:sqref>
        </x14:conditionalFormatting>
        <x14:conditionalFormatting xmlns:xm="http://schemas.microsoft.com/office/excel/2006/main">
          <x14:cfRule type="cellIs" priority="6529" operator="between" id="{E2AAF4E6-ACE4-40F9-B110-6639CE2C2FF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M110 P110:R110</xm:sqref>
        </x14:conditionalFormatting>
        <x14:conditionalFormatting xmlns:xm="http://schemas.microsoft.com/office/excel/2006/main">
          <x14:cfRule type="cellIs" priority="6528" operator="between" id="{92C39E01-C170-45DB-A0F9-EB464A17B96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M110 P110:R110</xm:sqref>
        </x14:conditionalFormatting>
        <x14:conditionalFormatting xmlns:xm="http://schemas.microsoft.com/office/excel/2006/main">
          <x14:cfRule type="cellIs" priority="6527" operator="between" id="{CAB22C47-089B-4B4A-8DF0-9C573EE4F1C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M110 P110:R110</xm:sqref>
        </x14:conditionalFormatting>
        <x14:conditionalFormatting xmlns:xm="http://schemas.microsoft.com/office/excel/2006/main">
          <x14:cfRule type="cellIs" priority="6525" operator="between" id="{8D0210F3-2E0B-4F2D-8D2F-D666B78676E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526" operator="equal" id="{657AF8D6-E78E-49B8-9F47-592B45FB4B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M110 P110:R110</xm:sqref>
        </x14:conditionalFormatting>
        <x14:conditionalFormatting xmlns:xm="http://schemas.microsoft.com/office/excel/2006/main">
          <x14:cfRule type="cellIs" priority="6522" operator="equal" id="{00ECD261-BE78-4EAD-83B4-AB4B7AA0E55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23" operator="equal" id="{7B36DF46-5FA5-489B-9127-C3E40B02F59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24" operator="equal" id="{9B141D04-003A-4AB0-BE8D-515D4EBCBA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M110 P110:R110</xm:sqref>
        </x14:conditionalFormatting>
        <x14:conditionalFormatting xmlns:xm="http://schemas.microsoft.com/office/excel/2006/main">
          <x14:cfRule type="cellIs" priority="6520" operator="equal" id="{13FB10A1-3A0C-4EE6-BAC4-F2AB7F33934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21" operator="equal" id="{A7C885CA-4FC5-4A51-8DEE-7669DCFD00E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M110 P110:R110</xm:sqref>
        </x14:conditionalFormatting>
        <x14:conditionalFormatting xmlns:xm="http://schemas.microsoft.com/office/excel/2006/main">
          <x14:cfRule type="cellIs" priority="6518" operator="equal" id="{444212AB-6A61-4502-9FBF-42148F65A60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19" operator="equal" id="{23147961-F948-4BD8-AA7C-07630CCE682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M111 P111:R111</xm:sqref>
        </x14:conditionalFormatting>
        <x14:conditionalFormatting xmlns:xm="http://schemas.microsoft.com/office/excel/2006/main">
          <x14:cfRule type="cellIs" priority="6516" operator="equal" id="{9055CE46-05CA-4DFA-B6EE-68F50855566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17" operator="equal" id="{45692D5C-C7AC-490A-8374-10DF9271AC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M111 P111:R111</xm:sqref>
        </x14:conditionalFormatting>
        <x14:conditionalFormatting xmlns:xm="http://schemas.microsoft.com/office/excel/2006/main">
          <x14:cfRule type="cellIs" priority="6513" operator="equal" id="{E5D20FAB-C52A-4394-82FA-124A9FB3C19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14" operator="equal" id="{9312F69B-ED48-490E-9FB9-67E2B028A3D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15" operator="equal" id="{6F79F8EE-9B2F-441F-9DF2-2862EE0D48C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M111 P111:R111</xm:sqref>
        </x14:conditionalFormatting>
        <x14:conditionalFormatting xmlns:xm="http://schemas.microsoft.com/office/excel/2006/main">
          <x14:cfRule type="cellIs" priority="6512" operator="between" id="{A7380158-786F-4254-ACB3-0A7BE96ADE7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M111 P111:R111</xm:sqref>
        </x14:conditionalFormatting>
        <x14:conditionalFormatting xmlns:xm="http://schemas.microsoft.com/office/excel/2006/main">
          <x14:cfRule type="cellIs" priority="6511" operator="between" id="{FB3E1C98-33C3-4925-BBEE-E57391ED39B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M111 P111:R111</xm:sqref>
        </x14:conditionalFormatting>
        <x14:conditionalFormatting xmlns:xm="http://schemas.microsoft.com/office/excel/2006/main">
          <x14:cfRule type="cellIs" priority="6510" operator="between" id="{01FF0AF8-F08F-4F55-847A-BFE513D2B95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M111 P111:R111</xm:sqref>
        </x14:conditionalFormatting>
        <x14:conditionalFormatting xmlns:xm="http://schemas.microsoft.com/office/excel/2006/main">
          <x14:cfRule type="cellIs" priority="6509" operator="between" id="{3B4B62FF-03EC-4EA6-AAC4-BBD5C594E0A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M111 P111:R111</xm:sqref>
        </x14:conditionalFormatting>
        <x14:conditionalFormatting xmlns:xm="http://schemas.microsoft.com/office/excel/2006/main">
          <x14:cfRule type="cellIs" priority="6508" operator="between" id="{1224266E-4208-49CA-B843-3E7661928AF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M111 P111:R111</xm:sqref>
        </x14:conditionalFormatting>
        <x14:conditionalFormatting xmlns:xm="http://schemas.microsoft.com/office/excel/2006/main">
          <x14:cfRule type="cellIs" priority="6506" operator="between" id="{F0759271-C5EB-487B-A233-0BB451A28E5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507" operator="equal" id="{0FB28E97-7288-4774-801B-1B3CC761C01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M111 P111:R111</xm:sqref>
        </x14:conditionalFormatting>
        <x14:conditionalFormatting xmlns:xm="http://schemas.microsoft.com/office/excel/2006/main">
          <x14:cfRule type="cellIs" priority="6503" operator="equal" id="{4ECEF066-5BCF-4DBA-B92F-E4497032CE1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04" operator="equal" id="{81C32790-E64B-4CFC-9B78-6E7285E6AC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05" operator="equal" id="{4970A68E-764A-4BFF-BA2D-B4DBD378BB0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M111 P111:R111</xm:sqref>
        </x14:conditionalFormatting>
        <x14:conditionalFormatting xmlns:xm="http://schemas.microsoft.com/office/excel/2006/main">
          <x14:cfRule type="cellIs" priority="6501" operator="equal" id="{82CCD821-4642-4F2A-B1D7-00B955228D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02" operator="equal" id="{AE3F2B79-0CC8-43A9-95F7-4EAE9288D8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M111 P111:R111</xm:sqref>
        </x14:conditionalFormatting>
        <x14:conditionalFormatting xmlns:xm="http://schemas.microsoft.com/office/excel/2006/main">
          <x14:cfRule type="cellIs" priority="6499" operator="equal" id="{1F6D1C2C-4550-44E6-9806-DF6D6B551C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00" operator="equal" id="{20308C66-14F4-4DA1-9624-81E236835B9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M112 P112:R112</xm:sqref>
        </x14:conditionalFormatting>
        <x14:conditionalFormatting xmlns:xm="http://schemas.microsoft.com/office/excel/2006/main">
          <x14:cfRule type="cellIs" priority="6497" operator="equal" id="{44A0A1F8-FFCB-4FCA-908F-B3BE5DB1564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98" operator="equal" id="{C1241D09-47D1-4E0B-976B-21AF27BC04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M112 P112:R112</xm:sqref>
        </x14:conditionalFormatting>
        <x14:conditionalFormatting xmlns:xm="http://schemas.microsoft.com/office/excel/2006/main">
          <x14:cfRule type="cellIs" priority="6494" operator="equal" id="{E2BFDCAD-B7E2-4BE9-AC50-EBE834DF89F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95" operator="equal" id="{0FCB5556-F337-47EC-A878-B925F3462A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96" operator="equal" id="{A05496F9-DF70-491C-BE4E-25398051372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M112 P112:R112</xm:sqref>
        </x14:conditionalFormatting>
        <x14:conditionalFormatting xmlns:xm="http://schemas.microsoft.com/office/excel/2006/main">
          <x14:cfRule type="cellIs" priority="6493" operator="between" id="{A3883130-FC6F-4DD3-AC8C-116EBFDF582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M112 P112:R112</xm:sqref>
        </x14:conditionalFormatting>
        <x14:conditionalFormatting xmlns:xm="http://schemas.microsoft.com/office/excel/2006/main">
          <x14:cfRule type="cellIs" priority="6492" operator="between" id="{839B766F-F9B6-428A-9086-033A5196CC9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M112 P112:R112</xm:sqref>
        </x14:conditionalFormatting>
        <x14:conditionalFormatting xmlns:xm="http://schemas.microsoft.com/office/excel/2006/main">
          <x14:cfRule type="cellIs" priority="6491" operator="between" id="{96DD53DA-F0FB-43F2-ACDC-828F2F3F689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M112 P112:R112</xm:sqref>
        </x14:conditionalFormatting>
        <x14:conditionalFormatting xmlns:xm="http://schemas.microsoft.com/office/excel/2006/main">
          <x14:cfRule type="cellIs" priority="6490" operator="between" id="{F551F2DE-F7E7-4947-BC78-B79CABA7650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M112 P112:R112</xm:sqref>
        </x14:conditionalFormatting>
        <x14:conditionalFormatting xmlns:xm="http://schemas.microsoft.com/office/excel/2006/main">
          <x14:cfRule type="cellIs" priority="6489" operator="between" id="{27FE8C11-2A69-4490-B150-5C5718D0252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M112 P112:R112</xm:sqref>
        </x14:conditionalFormatting>
        <x14:conditionalFormatting xmlns:xm="http://schemas.microsoft.com/office/excel/2006/main">
          <x14:cfRule type="cellIs" priority="6487" operator="between" id="{FE971D17-FA02-4BF3-9E91-3ACAF10FC98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488" operator="equal" id="{9934E7B3-097F-453B-95B8-2E0C3D7548F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M112 P112:R112</xm:sqref>
        </x14:conditionalFormatting>
        <x14:conditionalFormatting xmlns:xm="http://schemas.microsoft.com/office/excel/2006/main">
          <x14:cfRule type="cellIs" priority="6484" operator="equal" id="{F0D2D3F5-AC47-4519-893F-9E9013B6586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85" operator="equal" id="{CDFF6C2B-320F-4DFC-8E88-1B43D23118A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86" operator="equal" id="{A7D3ECF4-8B26-4095-880F-00E682EC31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M112 P112:R112</xm:sqref>
        </x14:conditionalFormatting>
        <x14:conditionalFormatting xmlns:xm="http://schemas.microsoft.com/office/excel/2006/main">
          <x14:cfRule type="cellIs" priority="6482" operator="equal" id="{2156BE1A-1EF3-41B5-B468-953490CB80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83" operator="equal" id="{873D3859-B17E-45A4-8439-CBEBB9FDC8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M112 P112:R112</xm:sqref>
        </x14:conditionalFormatting>
        <x14:conditionalFormatting xmlns:xm="http://schemas.microsoft.com/office/excel/2006/main">
          <x14:cfRule type="cellIs" priority="6480" operator="equal" id="{37CF395F-3D26-43C1-BEA9-FACA634D009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81" operator="equal" id="{705E8529-4610-4610-944E-2F25DF1540F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M94 P94:R94</xm:sqref>
        </x14:conditionalFormatting>
        <x14:conditionalFormatting xmlns:xm="http://schemas.microsoft.com/office/excel/2006/main">
          <x14:cfRule type="cellIs" priority="6478" operator="equal" id="{D450C637-A673-451F-8C1E-B437B6016B0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79" operator="equal" id="{BF0687C6-7CF7-4042-9868-8AD567D60FE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M94 P94:R94</xm:sqref>
        </x14:conditionalFormatting>
        <x14:conditionalFormatting xmlns:xm="http://schemas.microsoft.com/office/excel/2006/main">
          <x14:cfRule type="cellIs" priority="6475" operator="equal" id="{921459B7-4F41-45DA-8CB3-DA29F662B38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76" operator="equal" id="{D979EE35-567E-4B2E-A422-AD861CD7F50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77" operator="equal" id="{FE459919-B018-42DF-913A-BEBE6EF5DA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M94 P94:R94</xm:sqref>
        </x14:conditionalFormatting>
        <x14:conditionalFormatting xmlns:xm="http://schemas.microsoft.com/office/excel/2006/main">
          <x14:cfRule type="cellIs" priority="6474" operator="between" id="{A550E047-7CDF-4BE4-9932-3E5873DECEE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M94 P94:R94</xm:sqref>
        </x14:conditionalFormatting>
        <x14:conditionalFormatting xmlns:xm="http://schemas.microsoft.com/office/excel/2006/main">
          <x14:cfRule type="cellIs" priority="6473" operator="between" id="{957118C8-CB3D-43CF-9D4E-A4C885E94DF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M94 P94:R94</xm:sqref>
        </x14:conditionalFormatting>
        <x14:conditionalFormatting xmlns:xm="http://schemas.microsoft.com/office/excel/2006/main">
          <x14:cfRule type="cellIs" priority="6472" operator="between" id="{77FEC3AF-FF7E-4DBC-B55E-61A163E8FB3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M94 P94:R94</xm:sqref>
        </x14:conditionalFormatting>
        <x14:conditionalFormatting xmlns:xm="http://schemas.microsoft.com/office/excel/2006/main">
          <x14:cfRule type="cellIs" priority="6471" operator="between" id="{32563D80-5F71-440E-AD64-5F25A04FD17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M94 P94:R94</xm:sqref>
        </x14:conditionalFormatting>
        <x14:conditionalFormatting xmlns:xm="http://schemas.microsoft.com/office/excel/2006/main">
          <x14:cfRule type="cellIs" priority="6470" operator="between" id="{28694610-1A51-44CE-BFAB-D4702E8D8E5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M94 P94:R94</xm:sqref>
        </x14:conditionalFormatting>
        <x14:conditionalFormatting xmlns:xm="http://schemas.microsoft.com/office/excel/2006/main">
          <x14:cfRule type="cellIs" priority="6468" operator="between" id="{AB2DECA4-B8BC-4842-B091-74D82A5D193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469" operator="equal" id="{F09E8CD7-EBAB-4B02-B30A-87E180BCDCC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M94 P94:R94</xm:sqref>
        </x14:conditionalFormatting>
        <x14:conditionalFormatting xmlns:xm="http://schemas.microsoft.com/office/excel/2006/main">
          <x14:cfRule type="cellIs" priority="6465" operator="equal" id="{3A9817C1-CC02-4DF5-9560-2C8ED358CAF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66" operator="equal" id="{1505C99D-F168-467E-81A2-D25CD751692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67" operator="equal" id="{08957922-D71E-40B3-B027-4F88029CC53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M94 P94:R94</xm:sqref>
        </x14:conditionalFormatting>
        <x14:conditionalFormatting xmlns:xm="http://schemas.microsoft.com/office/excel/2006/main">
          <x14:cfRule type="cellIs" priority="6463" operator="equal" id="{4FD074F3-94A7-4467-ABB5-3DCDD77211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64" operator="equal" id="{7E62257D-3F8D-4D5A-81EA-904606AC08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M94 P94:R94</xm:sqref>
        </x14:conditionalFormatting>
        <x14:conditionalFormatting xmlns:xm="http://schemas.microsoft.com/office/excel/2006/main">
          <x14:cfRule type="cellIs" priority="6461" operator="between" id="{6357E07A-B544-444A-8E00-EE2F8736FAB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462" operator="equal" id="{306E3D56-676D-42FA-8243-8FD2CE0271D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M188</xm:sqref>
        </x14:conditionalFormatting>
        <x14:conditionalFormatting xmlns:xm="http://schemas.microsoft.com/office/excel/2006/main">
          <x14:cfRule type="cellIs" priority="6460" operator="between" id="{3E9AC674-5F8A-4AF3-98FA-2BC9BEB41D7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M188</xm:sqref>
        </x14:conditionalFormatting>
        <x14:conditionalFormatting xmlns:xm="http://schemas.microsoft.com/office/excel/2006/main">
          <x14:cfRule type="cellIs" priority="6457" operator="equal" id="{19160FAF-C56A-4CAB-A416-B1CEE2F2902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58" operator="equal" id="{631F5860-BC20-4E72-BC85-A57F5F0BA11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59" operator="equal" id="{0A2702DF-8001-4E80-A1DA-D30D2777F3F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N188</xm:sqref>
        </x14:conditionalFormatting>
        <x14:conditionalFormatting xmlns:xm="http://schemas.microsoft.com/office/excel/2006/main">
          <x14:cfRule type="cellIs" priority="6455" operator="equal" id="{5AAD172B-36D0-4D3B-9015-44DCC1994D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56" operator="equal" id="{EDE9F200-12ED-446D-AADB-D8FB43A3D94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N188</xm:sqref>
        </x14:conditionalFormatting>
        <x14:conditionalFormatting xmlns:xm="http://schemas.microsoft.com/office/excel/2006/main">
          <x14:cfRule type="cellIs" priority="6454" operator="between" id="{9F2BAE88-418C-47E4-B90A-B548049BF68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N188</xm:sqref>
        </x14:conditionalFormatting>
        <x14:conditionalFormatting xmlns:xm="http://schemas.microsoft.com/office/excel/2006/main">
          <x14:cfRule type="cellIs" priority="6452" operator="between" id="{A91101C9-376D-4E0E-9A14-978E54902F1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453" operator="equal" id="{D8C0BE1F-2292-493C-8BFB-BEE28134921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N188</xm:sqref>
        </x14:conditionalFormatting>
        <x14:conditionalFormatting xmlns:xm="http://schemas.microsoft.com/office/excel/2006/main">
          <x14:cfRule type="cellIs" priority="6450" operator="between" id="{D2DDE4D2-1474-4C7D-9595-9CBB455F58C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451" operator="equal" id="{A78AF0F9-25DF-4C65-83DF-13529C3D3D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N188</xm:sqref>
        </x14:conditionalFormatting>
        <x14:conditionalFormatting xmlns:xm="http://schemas.microsoft.com/office/excel/2006/main">
          <x14:cfRule type="cellIs" priority="6449" operator="between" id="{10697BF0-66C7-4559-A225-48B3E84313E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N188</xm:sqref>
        </x14:conditionalFormatting>
        <x14:conditionalFormatting xmlns:xm="http://schemas.microsoft.com/office/excel/2006/main">
          <x14:cfRule type="cellIs" priority="6446" operator="equal" id="{F6D9B4B7-91B7-48DC-84EE-1584141529F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47" operator="equal" id="{473D6C70-9298-49E4-BB99-3AA7AF5ED48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48" operator="equal" id="{D10FA671-28E9-4D61-BC3F-3979C721F3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O188</xm:sqref>
        </x14:conditionalFormatting>
        <x14:conditionalFormatting xmlns:xm="http://schemas.microsoft.com/office/excel/2006/main">
          <x14:cfRule type="cellIs" priority="6444" operator="equal" id="{F6074502-39B2-4174-8BE2-A34985DE2A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45" operator="equal" id="{F58A4263-35B3-48F7-9534-B0CC1EEFFD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O188</xm:sqref>
        </x14:conditionalFormatting>
        <x14:conditionalFormatting xmlns:xm="http://schemas.microsoft.com/office/excel/2006/main">
          <x14:cfRule type="cellIs" priority="6443" operator="between" id="{AFCEFE42-03A2-4646-9927-246B6A5C783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O188</xm:sqref>
        </x14:conditionalFormatting>
        <x14:conditionalFormatting xmlns:xm="http://schemas.microsoft.com/office/excel/2006/main">
          <x14:cfRule type="cellIs" priority="6441" operator="between" id="{1D866BE2-5498-43F8-AFA7-43E2C1EEED2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442" operator="equal" id="{4B04A37F-577B-4825-8EBB-142FA7AD21C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O188</xm:sqref>
        </x14:conditionalFormatting>
        <x14:conditionalFormatting xmlns:xm="http://schemas.microsoft.com/office/excel/2006/main">
          <x14:cfRule type="cellIs" priority="6439" operator="between" id="{9DDFCBD1-BA16-40F8-A414-3AD172CD729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440" operator="equal" id="{5E2EFF42-53AB-4E0B-96ED-F61555ACBD3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O188</xm:sqref>
        </x14:conditionalFormatting>
        <x14:conditionalFormatting xmlns:xm="http://schemas.microsoft.com/office/excel/2006/main">
          <x14:cfRule type="cellIs" priority="6438" operator="between" id="{247D2F0E-8AD5-4C2F-BE26-8390079C5B7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O188</xm:sqref>
        </x14:conditionalFormatting>
        <x14:conditionalFormatting xmlns:xm="http://schemas.microsoft.com/office/excel/2006/main">
          <x14:cfRule type="cellIs" priority="6435" operator="equal" id="{0801BBFD-C911-452E-8DAE-7A6749DBC9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36" operator="equal" id="{4EDCEFB5-BB16-4CBE-AC74-E6ADE4BF8BC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37" operator="equal" id="{88A0958A-3634-44D9-A0D5-904C4AC7612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P188</xm:sqref>
        </x14:conditionalFormatting>
        <x14:conditionalFormatting xmlns:xm="http://schemas.microsoft.com/office/excel/2006/main">
          <x14:cfRule type="cellIs" priority="6433" operator="equal" id="{47B5D558-0099-41DE-9B64-501A3FC892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34" operator="equal" id="{37A99672-4724-47E7-8FF4-BD5A2467D4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P188</xm:sqref>
        </x14:conditionalFormatting>
        <x14:conditionalFormatting xmlns:xm="http://schemas.microsoft.com/office/excel/2006/main">
          <x14:cfRule type="cellIs" priority="6432" operator="between" id="{D2CFAA5F-1187-4224-9DFA-D5DF492EBEC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P188</xm:sqref>
        </x14:conditionalFormatting>
        <x14:conditionalFormatting xmlns:xm="http://schemas.microsoft.com/office/excel/2006/main">
          <x14:cfRule type="cellIs" priority="6430" operator="between" id="{846A1ABC-DE99-4F40-8F6E-82AE669970C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431" operator="equal" id="{B829EDB7-5700-45A0-9209-D3D7FC8522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P188</xm:sqref>
        </x14:conditionalFormatting>
        <x14:conditionalFormatting xmlns:xm="http://schemas.microsoft.com/office/excel/2006/main">
          <x14:cfRule type="cellIs" priority="6428" operator="between" id="{EF603E0F-E6CD-4BA5-A0FE-D92B7E357C3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429" operator="equal" id="{A2EA8847-477A-429F-9BCC-395DAAE6BD3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P188</xm:sqref>
        </x14:conditionalFormatting>
        <x14:conditionalFormatting xmlns:xm="http://schemas.microsoft.com/office/excel/2006/main">
          <x14:cfRule type="cellIs" priority="6427" operator="between" id="{31C064D5-0717-41E4-86DA-58D06DAD0FB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P188</xm:sqref>
        </x14:conditionalFormatting>
        <x14:conditionalFormatting xmlns:xm="http://schemas.microsoft.com/office/excel/2006/main">
          <x14:cfRule type="cellIs" priority="6424" operator="equal" id="{1F454EDA-C1C6-4456-9ED7-A6079A844C5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25" operator="equal" id="{0F1E96A2-63C1-4712-9782-CC09E7DD00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26" operator="equal" id="{F2213FFD-BC8E-48D8-8C2F-7A92518690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Q188</xm:sqref>
        </x14:conditionalFormatting>
        <x14:conditionalFormatting xmlns:xm="http://schemas.microsoft.com/office/excel/2006/main">
          <x14:cfRule type="cellIs" priority="6422" operator="equal" id="{78ADB49A-B3F9-481E-B137-F4FE342BFD8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23" operator="equal" id="{1A543282-DABB-46E6-9CE9-10CD3CC8F88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Q188</xm:sqref>
        </x14:conditionalFormatting>
        <x14:conditionalFormatting xmlns:xm="http://schemas.microsoft.com/office/excel/2006/main">
          <x14:cfRule type="cellIs" priority="6421" operator="between" id="{33456985-47F0-499C-9007-38EBCF7BBE9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Q188</xm:sqref>
        </x14:conditionalFormatting>
        <x14:conditionalFormatting xmlns:xm="http://schemas.microsoft.com/office/excel/2006/main">
          <x14:cfRule type="cellIs" priority="6419" operator="between" id="{E6F5382F-97D0-4FEC-B2BD-0705E1A803B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420" operator="equal" id="{715F4E3A-DB19-44F5-97BA-0FF7E080755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Q188</xm:sqref>
        </x14:conditionalFormatting>
        <x14:conditionalFormatting xmlns:xm="http://schemas.microsoft.com/office/excel/2006/main">
          <x14:cfRule type="cellIs" priority="6417" operator="between" id="{3D7CD187-5C1B-4125-AFB3-75A82487979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418" operator="equal" id="{69AACA74-71B7-44FF-B78D-2FE88B6C617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Q188</xm:sqref>
        </x14:conditionalFormatting>
        <x14:conditionalFormatting xmlns:xm="http://schemas.microsoft.com/office/excel/2006/main">
          <x14:cfRule type="cellIs" priority="6416" operator="between" id="{ABF73872-2527-4AEB-8A08-760AE48675E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Q188</xm:sqref>
        </x14:conditionalFormatting>
        <x14:conditionalFormatting xmlns:xm="http://schemas.microsoft.com/office/excel/2006/main">
          <x14:cfRule type="cellIs" priority="6413" operator="equal" id="{1C5ACEEE-9060-4C1D-843A-ED1CBE93B6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14" operator="equal" id="{198787A0-9292-40D2-984E-4F4524980F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15" operator="equal" id="{5F8285EF-B575-4F66-9F4F-F8BD1CEED4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R188</xm:sqref>
        </x14:conditionalFormatting>
        <x14:conditionalFormatting xmlns:xm="http://schemas.microsoft.com/office/excel/2006/main">
          <x14:cfRule type="cellIs" priority="6411" operator="equal" id="{A51F6BB4-43EB-4E09-A0F3-DC54D68A0E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12" operator="equal" id="{14799BF9-A881-464C-8D03-B23D4819F4B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R188</xm:sqref>
        </x14:conditionalFormatting>
        <x14:conditionalFormatting xmlns:xm="http://schemas.microsoft.com/office/excel/2006/main">
          <x14:cfRule type="cellIs" priority="6410" operator="between" id="{9495D7BD-F4E9-4E37-9B32-C182AFDF3DA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R188</xm:sqref>
        </x14:conditionalFormatting>
        <x14:conditionalFormatting xmlns:xm="http://schemas.microsoft.com/office/excel/2006/main">
          <x14:cfRule type="cellIs" priority="6408" operator="between" id="{1C4B89BA-2565-481B-BCEB-6CC2916E5D3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409" operator="equal" id="{08062A2F-AF25-42D1-B45C-0C20F7C070A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R188</xm:sqref>
        </x14:conditionalFormatting>
        <x14:conditionalFormatting xmlns:xm="http://schemas.microsoft.com/office/excel/2006/main">
          <x14:cfRule type="cellIs" priority="6406" operator="between" id="{6AA035FA-EF82-4680-A78C-2316B07F21B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407" operator="equal" id="{DBE690F6-3954-4874-A75D-8B2B58D0B42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R188</xm:sqref>
        </x14:conditionalFormatting>
        <x14:conditionalFormatting xmlns:xm="http://schemas.microsoft.com/office/excel/2006/main">
          <x14:cfRule type="cellIs" priority="6405" operator="between" id="{2B948AC1-823F-4595-9B49-424E03CF357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R188</xm:sqref>
        </x14:conditionalFormatting>
        <x14:conditionalFormatting xmlns:xm="http://schemas.microsoft.com/office/excel/2006/main">
          <x14:cfRule type="cellIs" priority="6403" operator="between" id="{BA5F6814-08CA-418D-8D29-81C8C9B42B1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404" operator="equal" id="{BE46AA51-87B3-424C-A3F0-DBC62D6453E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M189</xm:sqref>
        </x14:conditionalFormatting>
        <x14:conditionalFormatting xmlns:xm="http://schemas.microsoft.com/office/excel/2006/main">
          <x14:cfRule type="cellIs" priority="6402" operator="between" id="{D94D6D49-7A84-4028-93F4-321132C999A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M189</xm:sqref>
        </x14:conditionalFormatting>
        <x14:conditionalFormatting xmlns:xm="http://schemas.microsoft.com/office/excel/2006/main">
          <x14:cfRule type="cellIs" priority="6399" operator="equal" id="{1D0E199F-972F-4E18-92FE-5278C25E31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00" operator="equal" id="{7EA26066-A5B7-4A56-8C99-1577A8C683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01" operator="equal" id="{624943D0-5FEE-4561-91B8-8F603E0EA7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N189</xm:sqref>
        </x14:conditionalFormatting>
        <x14:conditionalFormatting xmlns:xm="http://schemas.microsoft.com/office/excel/2006/main">
          <x14:cfRule type="cellIs" priority="6397" operator="equal" id="{2413DC25-074F-447C-88F5-848FF5E1CA6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98" operator="equal" id="{512D2F43-C0E6-418F-A5DC-5AA1DCF6C8B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N189</xm:sqref>
        </x14:conditionalFormatting>
        <x14:conditionalFormatting xmlns:xm="http://schemas.microsoft.com/office/excel/2006/main">
          <x14:cfRule type="cellIs" priority="6396" operator="between" id="{929B6C14-8953-48DC-9C88-1688D17B3A0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N189</xm:sqref>
        </x14:conditionalFormatting>
        <x14:conditionalFormatting xmlns:xm="http://schemas.microsoft.com/office/excel/2006/main">
          <x14:cfRule type="cellIs" priority="6394" operator="between" id="{692271A3-4FB9-4838-9267-5A2D9B58F56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395" operator="equal" id="{ACECA47F-C18D-4665-A2BD-0C0B118B823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N189</xm:sqref>
        </x14:conditionalFormatting>
        <x14:conditionalFormatting xmlns:xm="http://schemas.microsoft.com/office/excel/2006/main">
          <x14:cfRule type="cellIs" priority="6392" operator="between" id="{7B9C0023-9DFE-4775-808D-E9E1DC61CAA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393" operator="equal" id="{DE3AF584-8F74-49D5-98CF-EA94975830C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N189</xm:sqref>
        </x14:conditionalFormatting>
        <x14:conditionalFormatting xmlns:xm="http://schemas.microsoft.com/office/excel/2006/main">
          <x14:cfRule type="cellIs" priority="6391" operator="between" id="{F52F9A79-E8F5-4434-9D22-3222E3DF170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N189</xm:sqref>
        </x14:conditionalFormatting>
        <x14:conditionalFormatting xmlns:xm="http://schemas.microsoft.com/office/excel/2006/main">
          <x14:cfRule type="cellIs" priority="6388" operator="equal" id="{75CAF2E4-E756-4E4D-97A4-2E106635AD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89" operator="equal" id="{D1357B1C-8E57-45E3-8337-ADA5A4099D8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90" operator="equal" id="{1299841F-4C09-45ED-B330-3C734269B65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O189</xm:sqref>
        </x14:conditionalFormatting>
        <x14:conditionalFormatting xmlns:xm="http://schemas.microsoft.com/office/excel/2006/main">
          <x14:cfRule type="cellIs" priority="6386" operator="equal" id="{91DCF41F-DE4C-4825-9C65-256ECB2D3E6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87" operator="equal" id="{37B3C6EE-86FB-4AE6-8F8A-000C0327BFA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O189</xm:sqref>
        </x14:conditionalFormatting>
        <x14:conditionalFormatting xmlns:xm="http://schemas.microsoft.com/office/excel/2006/main">
          <x14:cfRule type="cellIs" priority="6385" operator="between" id="{357B21B6-09B6-4A01-AC0E-F0D73F7DFCA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O189</xm:sqref>
        </x14:conditionalFormatting>
        <x14:conditionalFormatting xmlns:xm="http://schemas.microsoft.com/office/excel/2006/main">
          <x14:cfRule type="cellIs" priority="6383" operator="between" id="{393F09F7-3B72-4F62-B668-E01F615BF88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384" operator="equal" id="{ECA196CF-22B7-44A2-8D34-333A02952D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O189</xm:sqref>
        </x14:conditionalFormatting>
        <x14:conditionalFormatting xmlns:xm="http://schemas.microsoft.com/office/excel/2006/main">
          <x14:cfRule type="cellIs" priority="6381" operator="between" id="{B947B36F-2F21-4EFD-B1E5-42A34F5110E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382" operator="equal" id="{B8213EA8-AC57-4CE4-A3C2-3AB43642F73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O189</xm:sqref>
        </x14:conditionalFormatting>
        <x14:conditionalFormatting xmlns:xm="http://schemas.microsoft.com/office/excel/2006/main">
          <x14:cfRule type="cellIs" priority="6380" operator="between" id="{4E6438DC-46E6-4C7B-9BB4-C59BCFBEFB2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O189</xm:sqref>
        </x14:conditionalFormatting>
        <x14:conditionalFormatting xmlns:xm="http://schemas.microsoft.com/office/excel/2006/main">
          <x14:cfRule type="cellIs" priority="6377" operator="equal" id="{390F8D2F-3BCC-444E-A985-C4DD36F1248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78" operator="equal" id="{7045D165-ACA3-43AD-8D62-66325FBC0B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79" operator="equal" id="{0D794207-3E16-4E96-9E88-FA7613285E4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P189</xm:sqref>
        </x14:conditionalFormatting>
        <x14:conditionalFormatting xmlns:xm="http://schemas.microsoft.com/office/excel/2006/main">
          <x14:cfRule type="cellIs" priority="6375" operator="equal" id="{F44CEB0B-93C0-4FE4-B918-6CDD405B0E0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76" operator="equal" id="{7D5D0D23-0784-48C4-8B59-BEA7186300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P189</xm:sqref>
        </x14:conditionalFormatting>
        <x14:conditionalFormatting xmlns:xm="http://schemas.microsoft.com/office/excel/2006/main">
          <x14:cfRule type="cellIs" priority="6374" operator="between" id="{0E20112A-0EF1-4BB2-A008-1B70F35C3BA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P189</xm:sqref>
        </x14:conditionalFormatting>
        <x14:conditionalFormatting xmlns:xm="http://schemas.microsoft.com/office/excel/2006/main">
          <x14:cfRule type="cellIs" priority="6372" operator="between" id="{F347DEB3-7D9F-4169-930E-C3CB254F84A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373" operator="equal" id="{8E040678-47BC-435F-A27E-8D6A39E3B4D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P189</xm:sqref>
        </x14:conditionalFormatting>
        <x14:conditionalFormatting xmlns:xm="http://schemas.microsoft.com/office/excel/2006/main">
          <x14:cfRule type="cellIs" priority="6370" operator="between" id="{21D0D33A-A685-4C9C-A640-1347EBC20FE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371" operator="equal" id="{BB769D91-4A40-436C-913F-F9A2ADDD8F9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P189</xm:sqref>
        </x14:conditionalFormatting>
        <x14:conditionalFormatting xmlns:xm="http://schemas.microsoft.com/office/excel/2006/main">
          <x14:cfRule type="cellIs" priority="6369" operator="between" id="{4E9A9F8D-ED11-40BC-BC70-5F247285B41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P189</xm:sqref>
        </x14:conditionalFormatting>
        <x14:conditionalFormatting xmlns:xm="http://schemas.microsoft.com/office/excel/2006/main">
          <x14:cfRule type="cellIs" priority="6366" operator="equal" id="{73B21DEF-95CB-4C89-8054-D9B8D78B104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67" operator="equal" id="{D57E7F6A-22C2-4458-B63D-4109F2C8DAD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68" operator="equal" id="{2B96C5F6-8D4F-46DD-ABA8-B2F97C9A779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Q189</xm:sqref>
        </x14:conditionalFormatting>
        <x14:conditionalFormatting xmlns:xm="http://schemas.microsoft.com/office/excel/2006/main">
          <x14:cfRule type="cellIs" priority="6364" operator="equal" id="{F85ECB67-A2AA-4CF9-8199-98019BF3CA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65" operator="equal" id="{B0E50D75-EF82-436C-AE8F-DE66C1A8AE8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Q189</xm:sqref>
        </x14:conditionalFormatting>
        <x14:conditionalFormatting xmlns:xm="http://schemas.microsoft.com/office/excel/2006/main">
          <x14:cfRule type="cellIs" priority="6363" operator="between" id="{F700D2E9-2F33-4A1D-8220-8ABB67881C7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Q189</xm:sqref>
        </x14:conditionalFormatting>
        <x14:conditionalFormatting xmlns:xm="http://schemas.microsoft.com/office/excel/2006/main">
          <x14:cfRule type="cellIs" priority="6361" operator="between" id="{D70E6250-0CE0-4AA9-B871-05033837211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362" operator="equal" id="{2DAFBDB9-7C26-425C-9F3C-8A914CEA027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Q189</xm:sqref>
        </x14:conditionalFormatting>
        <x14:conditionalFormatting xmlns:xm="http://schemas.microsoft.com/office/excel/2006/main">
          <x14:cfRule type="cellIs" priority="6359" operator="between" id="{EA22BE2C-2691-4EF9-B404-DAAC6976265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360" operator="equal" id="{DDCFEA5F-243B-4EFE-BB32-31A1ED3DB78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Q189</xm:sqref>
        </x14:conditionalFormatting>
        <x14:conditionalFormatting xmlns:xm="http://schemas.microsoft.com/office/excel/2006/main">
          <x14:cfRule type="cellIs" priority="6358" operator="between" id="{770AAF7A-DD84-4641-80F2-13A40362EA4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Q189</xm:sqref>
        </x14:conditionalFormatting>
        <x14:conditionalFormatting xmlns:xm="http://schemas.microsoft.com/office/excel/2006/main">
          <x14:cfRule type="cellIs" priority="6355" operator="equal" id="{8A9CC537-17B1-4BB6-81CF-994B63A4AB2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56" operator="equal" id="{434B47EE-C88D-4ABD-9FBB-FF33084EBB0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57" operator="equal" id="{ED75020E-A1F6-44A0-9F03-39A560E6FFA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R189</xm:sqref>
        </x14:conditionalFormatting>
        <x14:conditionalFormatting xmlns:xm="http://schemas.microsoft.com/office/excel/2006/main">
          <x14:cfRule type="cellIs" priority="6353" operator="equal" id="{50236552-47EB-4318-901C-C35DCC00C8E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54" operator="equal" id="{CF04BFC3-3E0D-409B-B58F-362693E6F14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R189</xm:sqref>
        </x14:conditionalFormatting>
        <x14:conditionalFormatting xmlns:xm="http://schemas.microsoft.com/office/excel/2006/main">
          <x14:cfRule type="cellIs" priority="6352" operator="between" id="{2DA1B14A-C5E1-43FC-A52D-1AB3CA98AE1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R189</xm:sqref>
        </x14:conditionalFormatting>
        <x14:conditionalFormatting xmlns:xm="http://schemas.microsoft.com/office/excel/2006/main">
          <x14:cfRule type="cellIs" priority="6350" operator="between" id="{B77D6001-1455-4609-BF9B-1BB8BA9F4B5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351" operator="equal" id="{A52BE373-E818-48C7-829F-AF2FBF2295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R189</xm:sqref>
        </x14:conditionalFormatting>
        <x14:conditionalFormatting xmlns:xm="http://schemas.microsoft.com/office/excel/2006/main">
          <x14:cfRule type="cellIs" priority="6348" operator="between" id="{6F5BFDF4-B49E-4058-A3D4-81F7DBE5D2E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349" operator="equal" id="{296469F8-CAEC-474F-B19A-A6809703EBE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R189</xm:sqref>
        </x14:conditionalFormatting>
        <x14:conditionalFormatting xmlns:xm="http://schemas.microsoft.com/office/excel/2006/main">
          <x14:cfRule type="cellIs" priority="6347" operator="between" id="{2F989868-8E26-4680-BE3E-B955853D671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R189</xm:sqref>
        </x14:conditionalFormatting>
        <x14:conditionalFormatting xmlns:xm="http://schemas.microsoft.com/office/excel/2006/main">
          <x14:cfRule type="cellIs" priority="6345" operator="equal" id="{CE277FB3-480B-40E1-A263-F2887DEDBD7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46" operator="equal" id="{926CD537-2ED8-48D0-8522-3E885882CA2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V109 V95:V105 V127:V130 V115:V122</xm:sqref>
        </x14:conditionalFormatting>
        <x14:conditionalFormatting xmlns:xm="http://schemas.microsoft.com/office/excel/2006/main">
          <x14:cfRule type="cellIs" priority="6342" operator="equal" id="{49F5131C-8C2C-4544-B4BA-F91A5C94407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43" operator="equal" id="{CCB580E8-7B28-486E-8AAF-C83A18215A8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44" operator="equal" id="{EB4E01DA-227D-4DCE-AC75-51BC704624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V1:V10 V174 V190 V186 V158:V172 V192:V1048576 V109 V95:V105 V127:V130 V176:V183 V115:V122</xm:sqref>
        </x14:conditionalFormatting>
        <x14:conditionalFormatting xmlns:xm="http://schemas.microsoft.com/office/excel/2006/main">
          <x14:cfRule type="cellIs" priority="6340" operator="equal" id="{96F37B9C-75D5-4AB7-9995-66D52A412A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41" operator="equal" id="{BA640FA3-3858-4EA8-9552-836F7FFCC0B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V1:V10 V174 V190 V186 V158:V172 V192:V1048576 V109 V95:V105 V127:V130 V176:V183 V115:V122</xm:sqref>
        </x14:conditionalFormatting>
        <x14:conditionalFormatting xmlns:xm="http://schemas.microsoft.com/office/excel/2006/main">
          <x14:cfRule type="cellIs" priority="6339" operator="between" id="{396199B3-BA75-480E-8299-0BBE2080B15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V174 V158:V172 V109 V95:V105 V127:V130 V176:V183 V115:V122</xm:sqref>
        </x14:conditionalFormatting>
        <x14:conditionalFormatting xmlns:xm="http://schemas.microsoft.com/office/excel/2006/main">
          <x14:cfRule type="cellIs" priority="6338" operator="between" id="{AD1C197E-1ECC-4F66-9E14-3D2D0C3ECA2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V174 V158:V172 V109 V95:V105 V127:V130 V176:V183 V115:V122</xm:sqref>
        </x14:conditionalFormatting>
        <x14:conditionalFormatting xmlns:xm="http://schemas.microsoft.com/office/excel/2006/main">
          <x14:cfRule type="cellIs" priority="6337" operator="between" id="{8AF0205B-303E-4ACD-958A-8E50ACBE044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V1:V10 V174 V190 V186 V158:V172 V192:V1048576 V109 V95:V105 V127:V130 V176:V183 V115:V122</xm:sqref>
        </x14:conditionalFormatting>
        <x14:conditionalFormatting xmlns:xm="http://schemas.microsoft.com/office/excel/2006/main">
          <x14:cfRule type="cellIs" priority="6336" operator="between" id="{D1B02A15-2CF4-4522-BDEF-9A48695E280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V174 V186 V158:V172 V109 V95:V105 V127:V130 V176:V183 V115:V122</xm:sqref>
        </x14:conditionalFormatting>
        <x14:conditionalFormatting xmlns:xm="http://schemas.microsoft.com/office/excel/2006/main">
          <x14:cfRule type="cellIs" priority="6335" operator="between" id="{7164A37A-CC00-46F5-8C2E-E8937AE0A6E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V174 V158:V172 V109 V95:V105 V127:V130 V176:V183 V115:V122</xm:sqref>
        </x14:conditionalFormatting>
        <x14:conditionalFormatting xmlns:xm="http://schemas.microsoft.com/office/excel/2006/main">
          <x14:cfRule type="cellIs" priority="6334" operator="between" id="{5F0709CB-17C8-40E7-8232-88E27BC3E8F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V186</xm:sqref>
        </x14:conditionalFormatting>
        <x14:conditionalFormatting xmlns:xm="http://schemas.microsoft.com/office/excel/2006/main">
          <x14:cfRule type="cellIs" priority="6332" operator="between" id="{80BEB5CA-620C-4925-9AD4-DC13D802EC3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333" operator="equal" id="{3E80F732-8F68-4118-BB64-889B2DB07F0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V174 V1:V10 V190 V186 V158:V172 V192:V1048576 V109 V95:V105 V127:V130 V176:V183 V115:V122</xm:sqref>
        </x14:conditionalFormatting>
        <x14:conditionalFormatting xmlns:xm="http://schemas.microsoft.com/office/excel/2006/main">
          <x14:cfRule type="cellIs" priority="6331" operator="between" id="{B27E0354-09A2-4229-9DB6-110FFC8CD37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V9</xm:sqref>
        </x14:conditionalFormatting>
        <x14:conditionalFormatting xmlns:xm="http://schemas.microsoft.com/office/excel/2006/main">
          <x14:cfRule type="cellIs" priority="6330" operator="between" id="{DBB22E91-33FC-48A2-A94B-8056851332A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V9</xm:sqref>
        </x14:conditionalFormatting>
        <x14:conditionalFormatting xmlns:xm="http://schemas.microsoft.com/office/excel/2006/main">
          <x14:cfRule type="cellIs" priority="6328" operator="equal" id="{C1D0CB67-0501-4F90-A7C1-5455E06584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29" operator="equal" id="{630D556C-AE59-4712-8756-A37DC5D96B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</xm:sqref>
        </x14:conditionalFormatting>
        <x14:conditionalFormatting xmlns:xm="http://schemas.microsoft.com/office/excel/2006/main">
          <x14:cfRule type="cellIs" priority="6326" operator="equal" id="{5737EFB3-71AA-4C46-BC7D-2ACCFA83344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27" operator="equal" id="{97FF76EE-B468-4430-8F1D-77967CAF6C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V182</xm:sqref>
        </x14:conditionalFormatting>
        <x14:conditionalFormatting xmlns:xm="http://schemas.microsoft.com/office/excel/2006/main">
          <x14:cfRule type="cellIs" priority="6324" operator="equal" id="{24C44E2F-10BA-4672-8186-35B8EEC487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25" operator="equal" id="{A6A01D09-1455-4FD4-BEA2-E64E56E8ECE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V158:V172 V174</xm:sqref>
        </x14:conditionalFormatting>
        <x14:conditionalFormatting xmlns:xm="http://schemas.microsoft.com/office/excel/2006/main">
          <x14:cfRule type="cellIs" priority="6321" operator="equal" id="{555B9BDD-46C7-411C-9705-786EB1CB14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22" operator="equal" id="{94E6C82F-C98B-48DB-860C-8F56BA3A81F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23" operator="equal" id="{C4276903-F109-42C6-A563-EC26B29EEEE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V175</xm:sqref>
        </x14:conditionalFormatting>
        <x14:conditionalFormatting xmlns:xm="http://schemas.microsoft.com/office/excel/2006/main">
          <x14:cfRule type="cellIs" priority="6319" operator="equal" id="{83CEAC1F-8513-4F5B-8B17-9B3ECB8C66A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20" operator="equal" id="{21AE1C4A-AC12-411C-8834-9D8AD2282EF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V175</xm:sqref>
        </x14:conditionalFormatting>
        <x14:conditionalFormatting xmlns:xm="http://schemas.microsoft.com/office/excel/2006/main">
          <x14:cfRule type="cellIs" priority="6318" operator="between" id="{96330CCA-931A-4479-8B21-EF1E02B33CD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V175</xm:sqref>
        </x14:conditionalFormatting>
        <x14:conditionalFormatting xmlns:xm="http://schemas.microsoft.com/office/excel/2006/main">
          <x14:cfRule type="cellIs" priority="6317" operator="between" id="{0BDD9521-131F-4C73-BC61-D3A392CE808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V175</xm:sqref>
        </x14:conditionalFormatting>
        <x14:conditionalFormatting xmlns:xm="http://schemas.microsoft.com/office/excel/2006/main">
          <x14:cfRule type="cellIs" priority="6316" operator="between" id="{A7D2A173-A318-4D23-98C2-8A4D645832F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V175</xm:sqref>
        </x14:conditionalFormatting>
        <x14:conditionalFormatting xmlns:xm="http://schemas.microsoft.com/office/excel/2006/main">
          <x14:cfRule type="cellIs" priority="6315" operator="between" id="{8CD6340E-D43A-46B7-BE70-8F3DE821D1A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V175</xm:sqref>
        </x14:conditionalFormatting>
        <x14:conditionalFormatting xmlns:xm="http://schemas.microsoft.com/office/excel/2006/main">
          <x14:cfRule type="cellIs" priority="6314" operator="between" id="{44B17F2C-4138-4B27-AF55-50D172FA196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V175</xm:sqref>
        </x14:conditionalFormatting>
        <x14:conditionalFormatting xmlns:xm="http://schemas.microsoft.com/office/excel/2006/main">
          <x14:cfRule type="cellIs" priority="6312" operator="between" id="{0CB5AF8E-5559-4898-9EF7-97E397789DE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313" operator="equal" id="{AF17D79E-9D42-433E-9454-4D7AC375F6C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V175</xm:sqref>
        </x14:conditionalFormatting>
        <x14:conditionalFormatting xmlns:xm="http://schemas.microsoft.com/office/excel/2006/main">
          <x14:cfRule type="cellIs" priority="6311" operator="between" id="{4258E334-B461-45CF-9AA4-1B2DAEB7A6D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V183</xm:sqref>
        </x14:conditionalFormatting>
        <x14:conditionalFormatting xmlns:xm="http://schemas.microsoft.com/office/excel/2006/main">
          <x14:cfRule type="cellIs" priority="6304" operator="equal" id="{6BD2D591-D833-4980-83E3-4A7EB29ECA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05" operator="equal" id="{FC24B5F5-46CD-4CB7-98E6-5A432FE81CF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V173</xm:sqref>
        </x14:conditionalFormatting>
        <x14:conditionalFormatting xmlns:xm="http://schemas.microsoft.com/office/excel/2006/main">
          <x14:cfRule type="cellIs" priority="6303" operator="between" id="{0DF4595E-5F0C-4B7E-81D8-42FB7158EA8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V173</xm:sqref>
        </x14:conditionalFormatting>
        <x14:conditionalFormatting xmlns:xm="http://schemas.microsoft.com/office/excel/2006/main">
          <x14:cfRule type="cellIs" priority="6302" operator="between" id="{1C4E5A07-A729-40DE-B281-F0714F6D059D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V173</xm:sqref>
        </x14:conditionalFormatting>
        <x14:conditionalFormatting xmlns:xm="http://schemas.microsoft.com/office/excel/2006/main">
          <x14:cfRule type="cellIs" priority="6301" operator="between" id="{DAB98972-2D33-4AEB-BCAB-A36F4379A5F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V173</xm:sqref>
        </x14:conditionalFormatting>
        <x14:conditionalFormatting xmlns:xm="http://schemas.microsoft.com/office/excel/2006/main">
          <x14:cfRule type="cellIs" priority="6300" operator="between" id="{23715448-9861-4396-8AE1-1A8180AB856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V173</xm:sqref>
        </x14:conditionalFormatting>
        <x14:conditionalFormatting xmlns:xm="http://schemas.microsoft.com/office/excel/2006/main">
          <x14:cfRule type="cellIs" priority="6299" operator="between" id="{5C54A02B-46CF-45A8-9B9D-C72C0823FEB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V173</xm:sqref>
        </x14:conditionalFormatting>
        <x14:conditionalFormatting xmlns:xm="http://schemas.microsoft.com/office/excel/2006/main">
          <x14:cfRule type="cellIs" priority="6297" operator="between" id="{5FA2702F-47C2-40DD-B32D-4846CED9252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298" operator="equal" id="{F17DA77D-9882-4F44-9EBA-7F094771E34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V173</xm:sqref>
        </x14:conditionalFormatting>
        <x14:conditionalFormatting xmlns:xm="http://schemas.microsoft.com/office/excel/2006/main">
          <x14:cfRule type="cellIs" priority="6306" operator="equal" id="{42FD45AA-F557-4272-896E-B752EF4B9C0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07" operator="equal" id="{17D98B8F-2F44-4040-9260-D3DAF6B284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08" operator="equal" id="{9FD40E48-FA0D-4748-9EE1-61DBD41C76B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V173</xm:sqref>
        </x14:conditionalFormatting>
        <x14:conditionalFormatting xmlns:xm="http://schemas.microsoft.com/office/excel/2006/main">
          <x14:cfRule type="cellIs" priority="6295" operator="equal" id="{A8DCCD4D-D51A-4FCE-A69D-F19414D713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96" operator="equal" id="{AB651761-78F8-4244-AD6E-44D0A37501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V173</xm:sqref>
        </x14:conditionalFormatting>
        <x14:conditionalFormatting xmlns:xm="http://schemas.microsoft.com/office/excel/2006/main">
          <x14:cfRule type="cellIs" priority="6292" operator="equal" id="{B7D8D8DF-4D83-47AC-A268-E4A11E7349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93" operator="equal" id="{2B4476F0-8A85-423D-A53C-65487F0EF03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</xm:sqref>
        </x14:conditionalFormatting>
        <x14:conditionalFormatting xmlns:xm="http://schemas.microsoft.com/office/excel/2006/main">
          <x14:cfRule type="cellIs" priority="6289" operator="equal" id="{A0F9E4A9-E595-4E51-83EF-FB7A2062E12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90" operator="equal" id="{00A13EDD-E333-49BF-9686-B938EC043A0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91" operator="equal" id="{A2A4AD37-3E67-4C24-A457-6FD21B421B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</xm:sqref>
        </x14:conditionalFormatting>
        <x14:conditionalFormatting xmlns:xm="http://schemas.microsoft.com/office/excel/2006/main">
          <x14:cfRule type="cellIs" priority="6287" operator="equal" id="{124CDD3B-B540-4DC5-8B32-F811866785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88" operator="equal" id="{659F03FC-EFF3-4639-A4B5-23ACA766F22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</xm:sqref>
        </x14:conditionalFormatting>
        <x14:conditionalFormatting xmlns:xm="http://schemas.microsoft.com/office/excel/2006/main">
          <x14:cfRule type="cellIs" priority="6286" operator="between" id="{107E9BFB-3C19-404C-ACC8-9304B5BD62A5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V13</xm:sqref>
        </x14:conditionalFormatting>
        <x14:conditionalFormatting xmlns:xm="http://schemas.microsoft.com/office/excel/2006/main">
          <x14:cfRule type="cellIs" priority="6285" operator="between" id="{0AF5CA67-C280-43F4-B52D-B0500AD2E92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V13</xm:sqref>
        </x14:conditionalFormatting>
        <x14:conditionalFormatting xmlns:xm="http://schemas.microsoft.com/office/excel/2006/main">
          <x14:cfRule type="cellIs" priority="6284" operator="between" id="{D95F70E9-E241-498A-B6CB-32148866A3A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V13</xm:sqref>
        </x14:conditionalFormatting>
        <x14:conditionalFormatting xmlns:xm="http://schemas.microsoft.com/office/excel/2006/main">
          <x14:cfRule type="cellIs" priority="6283" operator="between" id="{F19E1B10-0FCF-43D6-8828-ECD1FE1D5F1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V13</xm:sqref>
        </x14:conditionalFormatting>
        <x14:conditionalFormatting xmlns:xm="http://schemas.microsoft.com/office/excel/2006/main">
          <x14:cfRule type="cellIs" priority="6282" operator="between" id="{C55095FC-A6F5-4E74-B505-23D4CB1353A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V13</xm:sqref>
        </x14:conditionalFormatting>
        <x14:conditionalFormatting xmlns:xm="http://schemas.microsoft.com/office/excel/2006/main">
          <x14:cfRule type="cellIs" priority="6280" operator="between" id="{24BBA636-BBC4-4552-B506-591E5D4BA76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281" operator="equal" id="{D32DC29A-32D4-426A-9356-4B7A04A0833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</xm:sqref>
        </x14:conditionalFormatting>
        <x14:conditionalFormatting xmlns:xm="http://schemas.microsoft.com/office/excel/2006/main">
          <x14:cfRule type="cellIs" priority="6243" operator="equal" id="{E5553CD6-4863-41CC-AF61-1D61AC4D350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44" operator="equal" id="{1292A946-D6B4-4AEE-ADCB-53DE280470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6241" operator="equal" id="{706E47EF-7B70-4B98-A430-4EAB67BB832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42" operator="equal" id="{4DE3A8B0-AFB3-4942-865C-AA78CF269EF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6238" operator="equal" id="{0A73E3F5-513B-4FD4-B63C-DF85C37E1CE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39" operator="equal" id="{C55D2670-E6CC-4AB7-8AC9-E68EE58CF1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40" operator="equal" id="{BF1C617C-E375-4314-A209-428A48BAF7E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6237" operator="between" id="{9A482C92-DCCA-4AEA-8547-124ABAF4274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6236" operator="between" id="{3A531A6A-45DA-4F33-896B-2461A8F7641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6235" operator="between" id="{7FA364CB-925D-4A23-91AC-7C8C85FB8E4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6234" operator="between" id="{A1970A80-4756-4AC1-9B76-AB255A2F8E9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6233" operator="between" id="{7768BE52-BEA0-4B1D-B7CE-C0B63CAEA9A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6231" operator="between" id="{749BD26C-7A93-4474-8B44-DB4A9291A68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232" operator="equal" id="{7964691E-337B-4574-BF06-29B75F4FFD4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6228" operator="equal" id="{E06884E0-7EAA-4B5B-9746-9E5A204F44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29" operator="equal" id="{579DD606-1FD8-4652-81D1-D04C2B7D00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30" operator="equal" id="{113509F8-5F5A-4E20-AF24-DBEFB4190A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6226" operator="equal" id="{62442442-78DE-4477-9A6D-2686C25434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27" operator="equal" id="{AE910CC7-381B-4BB7-A3EF-5746E373053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6224" operator="equal" id="{7C7621A1-C785-404C-8419-CEC44E9E266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25" operator="equal" id="{CFD2AF76-6939-4561-A16B-C9639E2D4F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6222" operator="equal" id="{5BDEEA07-232F-45BD-B5C3-8A78416A18C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23" operator="equal" id="{12614ADD-0374-4DE3-B0B3-03722037C3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6219" operator="equal" id="{CBC5E0B0-43EE-493B-8383-455A333FE68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20" operator="equal" id="{7A08EF4F-0F22-499F-8910-6FBD19F07EB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21" operator="equal" id="{979B67C3-5E25-4ED7-9794-0DC272DFA53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6218" operator="between" id="{99287274-6A2A-49E2-963D-9A494A4D65A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6217" operator="between" id="{4C60F447-E073-4EA7-8950-FDA8B19D73D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6216" operator="between" id="{FB80BBA3-AE0D-4361-94F1-B3048BEE419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6215" operator="between" id="{98211ECB-808B-4BFE-BE18-CB96ACB188B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6214" operator="between" id="{5D5D4D3D-56FB-4890-9ACE-FAB7981C2E1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6212" operator="between" id="{5FFA724A-750B-4720-87D8-2D3EC3C465B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213" operator="equal" id="{3966E91D-82B6-40E3-8E07-0F82DB0E1D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6209" operator="equal" id="{33C043FD-D7E6-44FF-A7DA-E39AC5BB3C3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10" operator="equal" id="{2CA893CA-9AA8-4CF7-9FF2-48F85585FDC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11" operator="equal" id="{3C12CD57-11C1-4627-8C3B-F85F19CB585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6207" operator="equal" id="{6A22ED6C-3B4D-40BC-98BE-B5D32A7A8F3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08" operator="equal" id="{E0A7288B-EEFE-49D1-95A7-25DF9781778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6205" operator="equal" id="{A793CAEB-B8C9-4B2E-ACD4-65987BAD7A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06" operator="equal" id="{583560CC-9A19-44F7-BBD3-30FBD8C8DC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V94</xm:sqref>
        </x14:conditionalFormatting>
        <x14:conditionalFormatting xmlns:xm="http://schemas.microsoft.com/office/excel/2006/main">
          <x14:cfRule type="cellIs" priority="6203" operator="equal" id="{F0644349-D00B-4949-8F76-E90E0305E65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04" operator="equal" id="{B2426C83-9A79-4244-93DD-7120FB51BBE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V94</xm:sqref>
        </x14:conditionalFormatting>
        <x14:conditionalFormatting xmlns:xm="http://schemas.microsoft.com/office/excel/2006/main">
          <x14:cfRule type="cellIs" priority="6200" operator="equal" id="{1994CCB0-2719-49F2-9C3C-2EC004FA32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01" operator="equal" id="{48C90B3D-4B6C-42C4-8E86-DA3A04ED388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02" operator="equal" id="{B20CBDF0-8231-40E6-8827-9802ED5AA2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V94</xm:sqref>
        </x14:conditionalFormatting>
        <x14:conditionalFormatting xmlns:xm="http://schemas.microsoft.com/office/excel/2006/main">
          <x14:cfRule type="cellIs" priority="6199" operator="between" id="{5B1F2490-E79F-4073-8A88-0B09BEDB71E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V94</xm:sqref>
        </x14:conditionalFormatting>
        <x14:conditionalFormatting xmlns:xm="http://schemas.microsoft.com/office/excel/2006/main">
          <x14:cfRule type="cellIs" priority="6198" operator="between" id="{FED929BB-14BC-405C-9908-37784FA554C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V94</xm:sqref>
        </x14:conditionalFormatting>
        <x14:conditionalFormatting xmlns:xm="http://schemas.microsoft.com/office/excel/2006/main">
          <x14:cfRule type="cellIs" priority="6197" operator="between" id="{8FA7CC5E-1964-44CE-98B0-CCD6B8862A7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V94</xm:sqref>
        </x14:conditionalFormatting>
        <x14:conditionalFormatting xmlns:xm="http://schemas.microsoft.com/office/excel/2006/main">
          <x14:cfRule type="cellIs" priority="6196" operator="between" id="{556F2FF9-5C2B-4633-88B8-9A60A4B0E93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V94</xm:sqref>
        </x14:conditionalFormatting>
        <x14:conditionalFormatting xmlns:xm="http://schemas.microsoft.com/office/excel/2006/main">
          <x14:cfRule type="cellIs" priority="6195" operator="between" id="{0C273401-1AB4-4078-B988-F2A4CDCC1AB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V94</xm:sqref>
        </x14:conditionalFormatting>
        <x14:conditionalFormatting xmlns:xm="http://schemas.microsoft.com/office/excel/2006/main">
          <x14:cfRule type="cellIs" priority="6193" operator="between" id="{B0F7EEAA-13D0-4549-9D41-EF2ADEB873E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194" operator="equal" id="{33947DF9-F320-4530-BF17-A9C156672E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V94</xm:sqref>
        </x14:conditionalFormatting>
        <x14:conditionalFormatting xmlns:xm="http://schemas.microsoft.com/office/excel/2006/main">
          <x14:cfRule type="cellIs" priority="6190" operator="equal" id="{68CD9528-8132-446F-9451-EAC6619D2A0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91" operator="equal" id="{01292339-C1E9-4302-9D32-98B8F6BED98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92" operator="equal" id="{FB187170-DD06-43C1-BEC5-D691D4807A0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V94</xm:sqref>
        </x14:conditionalFormatting>
        <x14:conditionalFormatting xmlns:xm="http://schemas.microsoft.com/office/excel/2006/main">
          <x14:cfRule type="cellIs" priority="6188" operator="equal" id="{E6D200BD-34BB-46BC-AFCB-6872D3E63FF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89" operator="equal" id="{8F1CD079-1995-4BBE-8918-EB674F59250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V94</xm:sqref>
        </x14:conditionalFormatting>
        <x14:conditionalFormatting xmlns:xm="http://schemas.microsoft.com/office/excel/2006/main">
          <x14:cfRule type="cellIs" priority="6185" operator="equal" id="{9B67B286-D84A-498B-B8FD-714EF61722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86" operator="equal" id="{B4F14097-5B61-4928-98F3-3E4DDB98B0A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87" operator="equal" id="{E4188C26-0BFF-4D6B-8964-6FFA6963EF8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V188</xm:sqref>
        </x14:conditionalFormatting>
        <x14:conditionalFormatting xmlns:xm="http://schemas.microsoft.com/office/excel/2006/main">
          <x14:cfRule type="cellIs" priority="6183" operator="equal" id="{BD9C8327-E8ED-48C6-B9C7-13428D9EBDB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84" operator="equal" id="{E3016FB5-2854-40A7-804F-1CB6D7DA9B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V188</xm:sqref>
        </x14:conditionalFormatting>
        <x14:conditionalFormatting xmlns:xm="http://schemas.microsoft.com/office/excel/2006/main">
          <x14:cfRule type="cellIs" priority="6182" operator="between" id="{70A274D1-F072-4E02-AF45-CBD206FE5A4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V188</xm:sqref>
        </x14:conditionalFormatting>
        <x14:conditionalFormatting xmlns:xm="http://schemas.microsoft.com/office/excel/2006/main">
          <x14:cfRule type="cellIs" priority="6180" operator="between" id="{63D5C94D-7516-439A-8E95-BB84732F195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181" operator="equal" id="{746117FE-CD9F-4A84-AC54-8BC213D6E0A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V188</xm:sqref>
        </x14:conditionalFormatting>
        <x14:conditionalFormatting xmlns:xm="http://schemas.microsoft.com/office/excel/2006/main">
          <x14:cfRule type="cellIs" priority="6178" operator="between" id="{AEE72CFA-93FC-4DBF-8EC1-01488CC475B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179" operator="equal" id="{F5BA31AB-E97D-4EBC-86F4-1549C1F46E2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V188</xm:sqref>
        </x14:conditionalFormatting>
        <x14:conditionalFormatting xmlns:xm="http://schemas.microsoft.com/office/excel/2006/main">
          <x14:cfRule type="cellIs" priority="6177" operator="between" id="{2CABA862-498D-4E28-A8B8-74316458C4C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V188</xm:sqref>
        </x14:conditionalFormatting>
        <x14:conditionalFormatting xmlns:xm="http://schemas.microsoft.com/office/excel/2006/main">
          <x14:cfRule type="cellIs" priority="6174" operator="equal" id="{D14B7039-EB3A-4A84-9D20-669D4356B40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75" operator="equal" id="{95253EB0-9F88-488F-9820-077D8F0022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76" operator="equal" id="{6847BBE3-F27A-4E5D-9C79-5EA95401C4A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V189</xm:sqref>
        </x14:conditionalFormatting>
        <x14:conditionalFormatting xmlns:xm="http://schemas.microsoft.com/office/excel/2006/main">
          <x14:cfRule type="cellIs" priority="6172" operator="equal" id="{7304B250-ADBE-4F80-A573-72565091015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73" operator="equal" id="{D04733C0-93EA-4127-A50D-12AE05268BF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V189</xm:sqref>
        </x14:conditionalFormatting>
        <x14:conditionalFormatting xmlns:xm="http://schemas.microsoft.com/office/excel/2006/main">
          <x14:cfRule type="cellIs" priority="6171" operator="between" id="{262D4314-E5CF-475B-AF73-AF2FE1EECE8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V189</xm:sqref>
        </x14:conditionalFormatting>
        <x14:conditionalFormatting xmlns:xm="http://schemas.microsoft.com/office/excel/2006/main">
          <x14:cfRule type="cellIs" priority="6169" operator="between" id="{B38EE6D7-AB38-4E5F-BE95-7577D5A1EBA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170" operator="equal" id="{E40DB99B-2E4E-4798-AF78-8F7BF77387B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V189</xm:sqref>
        </x14:conditionalFormatting>
        <x14:conditionalFormatting xmlns:xm="http://schemas.microsoft.com/office/excel/2006/main">
          <x14:cfRule type="cellIs" priority="6167" operator="between" id="{215D9506-B05C-490D-A3EA-B62FCA7FD6D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168" operator="equal" id="{BFF18BB3-6E7B-491B-8297-B38F7A5E05A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V189</xm:sqref>
        </x14:conditionalFormatting>
        <x14:conditionalFormatting xmlns:xm="http://schemas.microsoft.com/office/excel/2006/main">
          <x14:cfRule type="cellIs" priority="6166" operator="between" id="{52060830-5DFA-4C3D-A77E-A5060D66B60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V189</xm:sqref>
        </x14:conditionalFormatting>
        <x14:conditionalFormatting xmlns:xm="http://schemas.microsoft.com/office/excel/2006/main">
          <x14:cfRule type="cellIs" priority="6163" operator="equal" id="{EA44BA82-A6E3-4A2D-899C-85863696165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64" operator="equal" id="{E4BEF344-C54E-4904-B41E-459EA33D10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65" operator="equal" id="{A7D0DD23-7ABA-4736-A72F-378B29CC952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V185</xm:sqref>
        </x14:conditionalFormatting>
        <x14:conditionalFormatting xmlns:xm="http://schemas.microsoft.com/office/excel/2006/main">
          <x14:cfRule type="cellIs" priority="6161" operator="equal" id="{9D690D79-1ECE-4E04-8A84-C1596F6D5C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62" operator="equal" id="{7C76DCA8-063E-4C6D-BB86-B669F0652E3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V185</xm:sqref>
        </x14:conditionalFormatting>
        <x14:conditionalFormatting xmlns:xm="http://schemas.microsoft.com/office/excel/2006/main">
          <x14:cfRule type="cellIs" priority="6160" operator="between" id="{8D098A92-33DE-4CC1-878E-9D89BB30F640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V185</xm:sqref>
        </x14:conditionalFormatting>
        <x14:conditionalFormatting xmlns:xm="http://schemas.microsoft.com/office/excel/2006/main">
          <x14:cfRule type="cellIs" priority="6159" operator="between" id="{F4E09C08-8520-4080-A60A-F080492EFF2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V185</xm:sqref>
        </x14:conditionalFormatting>
        <x14:conditionalFormatting xmlns:xm="http://schemas.microsoft.com/office/excel/2006/main">
          <x14:cfRule type="cellIs" priority="6158" operator="between" id="{A4FB310E-C667-4E7C-9F63-EA810D5A86A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V185</xm:sqref>
        </x14:conditionalFormatting>
        <x14:conditionalFormatting xmlns:xm="http://schemas.microsoft.com/office/excel/2006/main">
          <x14:cfRule type="cellIs" priority="6157" operator="between" id="{47685172-C6CB-4FAB-B3F6-C34AE03F099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V185</xm:sqref>
        </x14:conditionalFormatting>
        <x14:conditionalFormatting xmlns:xm="http://schemas.microsoft.com/office/excel/2006/main">
          <x14:cfRule type="cellIs" priority="6156" operator="between" id="{9F70DF6B-73BC-4B8E-A026-1B2060D887C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V185</xm:sqref>
        </x14:conditionalFormatting>
        <x14:conditionalFormatting xmlns:xm="http://schemas.microsoft.com/office/excel/2006/main">
          <x14:cfRule type="cellIs" priority="6154" operator="between" id="{4152E181-6DE9-4BF5-A609-3F0FB73F48F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155" operator="equal" id="{A1C60E40-45EB-4E76-8AEA-D3DE6BD521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V185</xm:sqref>
        </x14:conditionalFormatting>
        <x14:conditionalFormatting xmlns:xm="http://schemas.microsoft.com/office/excel/2006/main">
          <x14:cfRule type="cellIs" priority="6150" operator="equal" id="{A65B0BB7-41CD-4277-B68A-30610F782A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51" operator="equal" id="{811914BE-B94F-450D-8C6C-2D3DA4B416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52" operator="equal" id="{6F9547BF-53AF-4B64-BB05-0969462FCA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V187</xm:sqref>
        </x14:conditionalFormatting>
        <x14:conditionalFormatting xmlns:xm="http://schemas.microsoft.com/office/excel/2006/main">
          <x14:cfRule type="cellIs" priority="6148" operator="equal" id="{3CC0BA3D-B4F2-4D99-9777-C22BEB9C8F8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49" operator="equal" id="{0DDE0723-AC5D-4FBE-8A5E-8E8F64DDDF1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V187</xm:sqref>
        </x14:conditionalFormatting>
        <x14:conditionalFormatting xmlns:xm="http://schemas.microsoft.com/office/excel/2006/main">
          <x14:cfRule type="cellIs" priority="6147" operator="between" id="{4562F3E6-186E-48D0-97D9-B9303670526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V187</xm:sqref>
        </x14:conditionalFormatting>
        <x14:conditionalFormatting xmlns:xm="http://schemas.microsoft.com/office/excel/2006/main">
          <x14:cfRule type="cellIs" priority="6146" operator="between" id="{C1417A72-053B-45C7-871C-8784621F6B7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V187</xm:sqref>
        </x14:conditionalFormatting>
        <x14:conditionalFormatting xmlns:xm="http://schemas.microsoft.com/office/excel/2006/main">
          <x14:cfRule type="cellIs" priority="6145" operator="between" id="{65255226-1CB2-4971-BDF8-EEB251A233A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V187</xm:sqref>
        </x14:conditionalFormatting>
        <x14:conditionalFormatting xmlns:xm="http://schemas.microsoft.com/office/excel/2006/main">
          <x14:cfRule type="cellIs" priority="6143" operator="between" id="{2B38C412-8F8B-47EC-A07A-084385547E2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144" operator="equal" id="{BC7C780B-1BF4-493C-8B2B-56CB14CBD8C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V187</xm:sqref>
        </x14:conditionalFormatting>
        <x14:conditionalFormatting xmlns:xm="http://schemas.microsoft.com/office/excel/2006/main">
          <x14:cfRule type="cellIs" priority="6139" operator="equal" id="{1D063C1C-48A3-4686-A366-137DD4770E9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40" operator="equal" id="{5A3CBFDE-FF54-4DA1-8ACA-C9AF35C109A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41" operator="equal" id="{D34D68C7-5A1B-4637-8CEB-69C6C844394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V157</xm:sqref>
        </x14:conditionalFormatting>
        <x14:conditionalFormatting xmlns:xm="http://schemas.microsoft.com/office/excel/2006/main">
          <x14:cfRule type="cellIs" priority="6137" operator="equal" id="{055C6E3E-7170-441A-96EF-BCA0AA47A9E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38" operator="equal" id="{D3BB99C4-5976-4349-B7C2-1340FF0ECE2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V157</xm:sqref>
        </x14:conditionalFormatting>
        <x14:conditionalFormatting xmlns:xm="http://schemas.microsoft.com/office/excel/2006/main">
          <x14:cfRule type="cellIs" priority="6136" operator="between" id="{5620B36A-7459-480F-BB2F-7D8C146C6DA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V157</xm:sqref>
        </x14:conditionalFormatting>
        <x14:conditionalFormatting xmlns:xm="http://schemas.microsoft.com/office/excel/2006/main">
          <x14:cfRule type="cellIs" priority="6135" operator="between" id="{9A514D74-B565-4F47-9040-51F8EECC308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V157</xm:sqref>
        </x14:conditionalFormatting>
        <x14:conditionalFormatting xmlns:xm="http://schemas.microsoft.com/office/excel/2006/main">
          <x14:cfRule type="cellIs" priority="6134" operator="between" id="{CEBA92E5-F031-4FDA-9A89-067C8A1402C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V157</xm:sqref>
        </x14:conditionalFormatting>
        <x14:conditionalFormatting xmlns:xm="http://schemas.microsoft.com/office/excel/2006/main">
          <x14:cfRule type="cellIs" priority="6133" operator="between" id="{0DD70C3F-64A1-424B-8E15-82D3FAD47CC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V157</xm:sqref>
        </x14:conditionalFormatting>
        <x14:conditionalFormatting xmlns:xm="http://schemas.microsoft.com/office/excel/2006/main">
          <x14:cfRule type="cellIs" priority="6132" operator="between" id="{8550B3A4-34A6-4D10-B8E0-E3EBEAE919C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V157</xm:sqref>
        </x14:conditionalFormatting>
        <x14:conditionalFormatting xmlns:xm="http://schemas.microsoft.com/office/excel/2006/main">
          <x14:cfRule type="cellIs" priority="6130" operator="between" id="{48E05233-6F54-40C1-A8D0-DD718779450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131" operator="equal" id="{9754ACD7-9C85-4538-85D4-56CBB44C576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V157</xm:sqref>
        </x14:conditionalFormatting>
        <x14:conditionalFormatting xmlns:xm="http://schemas.microsoft.com/office/excel/2006/main">
          <x14:cfRule type="cellIs" priority="6128" operator="equal" id="{DFCF9944-89C6-4CAD-9D1D-2BEF1362941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29" operator="equal" id="{0F0F44A2-038E-454F-8B49-A45C2C0BE1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V157</xm:sqref>
        </x14:conditionalFormatting>
        <x14:conditionalFormatting xmlns:xm="http://schemas.microsoft.com/office/excel/2006/main">
          <x14:cfRule type="cellIs" priority="6000" operator="equal" id="{8CC7E6D5-399D-4AD5-86DD-5AEE9A5F7D4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001" operator="equal" id="{F442826F-38C6-4E7A-A363-636ECF467B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002" operator="equal" id="{2301EF6C-6C83-46A9-976E-67705FDD4AC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V156</xm:sqref>
        </x14:conditionalFormatting>
        <x14:conditionalFormatting xmlns:xm="http://schemas.microsoft.com/office/excel/2006/main">
          <x14:cfRule type="cellIs" priority="5998" operator="equal" id="{30AD6B3A-3667-4278-A22A-81CDC241A29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99" operator="equal" id="{AEC1B4D4-93B2-4E3F-93AC-436BD88E094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V156</xm:sqref>
        </x14:conditionalFormatting>
        <x14:conditionalFormatting xmlns:xm="http://schemas.microsoft.com/office/excel/2006/main">
          <x14:cfRule type="cellIs" priority="5997" operator="between" id="{8EFF5D5C-DA5C-40E6-81A1-E09FA550FD1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V156</xm:sqref>
        </x14:conditionalFormatting>
        <x14:conditionalFormatting xmlns:xm="http://schemas.microsoft.com/office/excel/2006/main">
          <x14:cfRule type="cellIs" priority="5996" operator="between" id="{CCB29A89-B273-4577-B97C-3A662482493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V156</xm:sqref>
        </x14:conditionalFormatting>
        <x14:conditionalFormatting xmlns:xm="http://schemas.microsoft.com/office/excel/2006/main">
          <x14:cfRule type="cellIs" priority="5995" operator="between" id="{9BEC21E8-60F9-4981-ADFA-E133482FEFB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V156</xm:sqref>
        </x14:conditionalFormatting>
        <x14:conditionalFormatting xmlns:xm="http://schemas.microsoft.com/office/excel/2006/main">
          <x14:cfRule type="cellIs" priority="5994" operator="between" id="{E5DA418C-C153-4790-9921-90F1AA1D73A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V156</xm:sqref>
        </x14:conditionalFormatting>
        <x14:conditionalFormatting xmlns:xm="http://schemas.microsoft.com/office/excel/2006/main">
          <x14:cfRule type="cellIs" priority="5993" operator="between" id="{F8CAAC1C-ED15-4C64-98CD-6A6CA95E61B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V156</xm:sqref>
        </x14:conditionalFormatting>
        <x14:conditionalFormatting xmlns:xm="http://schemas.microsoft.com/office/excel/2006/main">
          <x14:cfRule type="cellIs" priority="5991" operator="between" id="{38BB98B1-F23C-4EEF-966D-ACA152A3257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992" operator="equal" id="{B0B6CFAF-806B-4CBC-9578-7A791DCEE78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V156</xm:sqref>
        </x14:conditionalFormatting>
        <x14:conditionalFormatting xmlns:xm="http://schemas.microsoft.com/office/excel/2006/main">
          <x14:cfRule type="cellIs" priority="5989" operator="equal" id="{2687ECD3-74D1-4CAE-A8BE-B6A74FBE032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90" operator="equal" id="{39900A82-3914-48F7-B943-D41C75FF72D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V156</xm:sqref>
        </x14:conditionalFormatting>
        <x14:conditionalFormatting xmlns:xm="http://schemas.microsoft.com/office/excel/2006/main">
          <x14:cfRule type="cellIs" priority="5987" operator="between" id="{7073199D-F39D-47A4-BEEA-2AD01D7E8FE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M156:R156</xm:sqref>
        </x14:conditionalFormatting>
        <x14:conditionalFormatting xmlns:xm="http://schemas.microsoft.com/office/excel/2006/main">
          <x14:cfRule type="cellIs" priority="5968" operator="equal" id="{277B8573-3835-4C53-A4F0-C77A0AE4435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69" operator="equal" id="{6D860841-22EE-4A47-87B7-D514817B7BA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L129:M129 P129:R129</xm:sqref>
        </x14:conditionalFormatting>
        <x14:conditionalFormatting xmlns:xm="http://schemas.microsoft.com/office/excel/2006/main">
          <x14:cfRule type="cellIs" priority="5965" operator="equal" id="{FBB712AF-BF4D-46CD-9D4E-A9A520E21A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66" operator="equal" id="{456D9BB5-5553-4359-9C8F-C315682E353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67" operator="equal" id="{3702D687-6F8E-495E-AC30-75B42119C91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L129:M129 P129:R129</xm:sqref>
        </x14:conditionalFormatting>
        <x14:conditionalFormatting xmlns:xm="http://schemas.microsoft.com/office/excel/2006/main">
          <x14:cfRule type="cellIs" priority="5963" operator="equal" id="{DCEDE604-9B5D-46B5-BF26-4E210C53FD5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64" operator="equal" id="{A752434F-6CBA-4E58-B3C4-C91BF2977B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L129:M129 P129:R129</xm:sqref>
        </x14:conditionalFormatting>
        <x14:conditionalFormatting xmlns:xm="http://schemas.microsoft.com/office/excel/2006/main">
          <x14:cfRule type="cellIs" priority="5962" operator="between" id="{63B9C1F4-47FE-41CE-BF4D-C2388A85EF65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L129:M129 P129:R129</xm:sqref>
        </x14:conditionalFormatting>
        <x14:conditionalFormatting xmlns:xm="http://schemas.microsoft.com/office/excel/2006/main">
          <x14:cfRule type="cellIs" priority="5961" operator="between" id="{7217B71C-4A01-4DAB-BB29-FE0E68FE91E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L129:M129 P129:R129</xm:sqref>
        </x14:conditionalFormatting>
        <x14:conditionalFormatting xmlns:xm="http://schemas.microsoft.com/office/excel/2006/main">
          <x14:cfRule type="cellIs" priority="5960" operator="between" id="{05C00DA8-FBF3-44BE-9FE6-308246005F3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L129:M129 P129:R129</xm:sqref>
        </x14:conditionalFormatting>
        <x14:conditionalFormatting xmlns:xm="http://schemas.microsoft.com/office/excel/2006/main">
          <x14:cfRule type="cellIs" priority="5959" operator="between" id="{849A0825-810F-4EDF-98AF-049F43422DB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L129:M129 P129:R129</xm:sqref>
        </x14:conditionalFormatting>
        <x14:conditionalFormatting xmlns:xm="http://schemas.microsoft.com/office/excel/2006/main">
          <x14:cfRule type="cellIs" priority="5958" operator="between" id="{1D319FA3-1167-430E-9128-7D7B0CCFF2A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L129:M129 P129:R129</xm:sqref>
        </x14:conditionalFormatting>
        <x14:conditionalFormatting xmlns:xm="http://schemas.microsoft.com/office/excel/2006/main">
          <x14:cfRule type="cellIs" priority="5956" operator="between" id="{79005442-FE8A-4DBA-893E-71C15F6573A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957" operator="equal" id="{23D20AC8-B07F-4B16-9345-A0F7F430990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L129:M129 P129:R129</xm:sqref>
        </x14:conditionalFormatting>
        <x14:conditionalFormatting xmlns:xm="http://schemas.microsoft.com/office/excel/2006/main">
          <x14:cfRule type="cellIs" priority="5953" operator="equal" id="{73535097-DC0A-4775-A129-58183127EA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54" operator="equal" id="{6E50C13A-EAA2-42E5-8DD7-617A48135A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5950" operator="equal" id="{D3B25F1B-C3E6-4659-8C33-7B0EFA63800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51" operator="equal" id="{87EB4BAE-5A83-4D9E-B91B-DC96C40D513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52" operator="equal" id="{2ADA00B0-420E-4D09-A79A-0B092B477B5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5948" operator="equal" id="{C9FDA81B-5995-4705-BFB2-9690C14FBAA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49" operator="equal" id="{61D919DF-88F6-4E7B-B8C8-E8E9D00E63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5947" operator="between" id="{396C9B5B-6C02-45FC-8538-E5E938A297C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5946" operator="between" id="{C835D5CD-8BF6-4EDF-AAA1-5C904D1DD17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5945" operator="between" id="{B1648456-B48D-4B9D-8BC0-A6790E7B664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5944" operator="between" id="{CC35D6FB-8E1A-4EBD-80BB-90ECF4F98C9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5943" operator="between" id="{91915898-FA83-48AF-9FD2-3363156D3A9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5941" operator="between" id="{75025A1D-47C5-4D9D-BF1C-29783C7E89A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942" operator="equal" id="{1CD7BA3B-BA36-4E6A-9207-C20CB1F2826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5938" operator="equal" id="{EF728EF5-4E5E-4587-BCD2-404AB9A9204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39" operator="equal" id="{C68C341A-95BF-443B-B792-D85ECF9620B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V113</xm:sqref>
        </x14:conditionalFormatting>
        <x14:conditionalFormatting xmlns:xm="http://schemas.microsoft.com/office/excel/2006/main">
          <x14:cfRule type="cellIs" priority="5935" operator="equal" id="{5D6EA92C-7D6F-4B9E-AF42-BEF0650CD60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36" operator="equal" id="{41A324E7-BD18-42EB-A580-7FEBAE1655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37" operator="equal" id="{D07B70F7-10AB-48A7-B94C-FC1F857EEB6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V113</xm:sqref>
        </x14:conditionalFormatting>
        <x14:conditionalFormatting xmlns:xm="http://schemas.microsoft.com/office/excel/2006/main">
          <x14:cfRule type="cellIs" priority="5933" operator="equal" id="{061CB1CD-2041-4D5E-AADB-1EE15E5C33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34" operator="equal" id="{81EFD989-FF1C-4589-B06E-4BB567A2A38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V113</xm:sqref>
        </x14:conditionalFormatting>
        <x14:conditionalFormatting xmlns:xm="http://schemas.microsoft.com/office/excel/2006/main">
          <x14:cfRule type="cellIs" priority="5932" operator="between" id="{F2AD7221-A024-43F3-BB95-A16FF9D515C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V113</xm:sqref>
        </x14:conditionalFormatting>
        <x14:conditionalFormatting xmlns:xm="http://schemas.microsoft.com/office/excel/2006/main">
          <x14:cfRule type="cellIs" priority="5931" operator="between" id="{4E9C6B50-1119-48F3-B582-A69944E53ED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V113</xm:sqref>
        </x14:conditionalFormatting>
        <x14:conditionalFormatting xmlns:xm="http://schemas.microsoft.com/office/excel/2006/main">
          <x14:cfRule type="cellIs" priority="5930" operator="between" id="{EC3DBA26-55CE-41A4-833D-17E5FA7B500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V113</xm:sqref>
        </x14:conditionalFormatting>
        <x14:conditionalFormatting xmlns:xm="http://schemas.microsoft.com/office/excel/2006/main">
          <x14:cfRule type="cellIs" priority="5929" operator="between" id="{7C3E49AA-6F51-48B6-9A00-151B59376BA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V113</xm:sqref>
        </x14:conditionalFormatting>
        <x14:conditionalFormatting xmlns:xm="http://schemas.microsoft.com/office/excel/2006/main">
          <x14:cfRule type="cellIs" priority="5928" operator="between" id="{0C01FD44-FEBA-4D9D-BC76-04C7869BB0B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V113</xm:sqref>
        </x14:conditionalFormatting>
        <x14:conditionalFormatting xmlns:xm="http://schemas.microsoft.com/office/excel/2006/main">
          <x14:cfRule type="cellIs" priority="5926" operator="between" id="{4CF7D466-6A03-41CE-B4D4-5E8F9976724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927" operator="equal" id="{279937C3-53F3-4C3C-8787-04FF22D86C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V113</xm:sqref>
        </x14:conditionalFormatting>
        <x14:conditionalFormatting xmlns:xm="http://schemas.microsoft.com/office/excel/2006/main">
          <x14:cfRule type="cellIs" priority="5923" operator="equal" id="{1332FC92-EE46-4E2B-9985-C9BBC1944A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24" operator="equal" id="{346D0D74-ABE3-41BF-A06D-CA9C865340E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V114</xm:sqref>
        </x14:conditionalFormatting>
        <x14:conditionalFormatting xmlns:xm="http://schemas.microsoft.com/office/excel/2006/main">
          <x14:cfRule type="cellIs" priority="5920" operator="equal" id="{907FF9DF-86D9-4BAC-AC26-46638D2F42F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21" operator="equal" id="{0B055EC6-7455-426A-A0A1-C317DF7B83D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22" operator="equal" id="{5DA2295A-9F6D-4FCD-BBD8-129DA848F52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V114</xm:sqref>
        </x14:conditionalFormatting>
        <x14:conditionalFormatting xmlns:xm="http://schemas.microsoft.com/office/excel/2006/main">
          <x14:cfRule type="cellIs" priority="5918" operator="equal" id="{F55E1086-E379-470A-AB5D-C2CA1C4F9F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19" operator="equal" id="{A99A0833-40BE-4D12-9173-4DEFCE175A4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V114</xm:sqref>
        </x14:conditionalFormatting>
        <x14:conditionalFormatting xmlns:xm="http://schemas.microsoft.com/office/excel/2006/main">
          <x14:cfRule type="cellIs" priority="5917" operator="between" id="{89D749DD-D6A4-4972-91D6-098048F7643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V114</xm:sqref>
        </x14:conditionalFormatting>
        <x14:conditionalFormatting xmlns:xm="http://schemas.microsoft.com/office/excel/2006/main">
          <x14:cfRule type="cellIs" priority="5916" operator="between" id="{595FC4E4-B94B-4867-8C60-80D20BE82AB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V114</xm:sqref>
        </x14:conditionalFormatting>
        <x14:conditionalFormatting xmlns:xm="http://schemas.microsoft.com/office/excel/2006/main">
          <x14:cfRule type="cellIs" priority="5915" operator="between" id="{85DAB534-4CA1-4377-901C-CD1A18EA529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V114</xm:sqref>
        </x14:conditionalFormatting>
        <x14:conditionalFormatting xmlns:xm="http://schemas.microsoft.com/office/excel/2006/main">
          <x14:cfRule type="cellIs" priority="5914" operator="between" id="{81369051-0D26-4C53-96A9-771FE5AC388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V114</xm:sqref>
        </x14:conditionalFormatting>
        <x14:conditionalFormatting xmlns:xm="http://schemas.microsoft.com/office/excel/2006/main">
          <x14:cfRule type="cellIs" priority="5913" operator="between" id="{B522C9DF-8318-440E-BA98-E84F97CD662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V114</xm:sqref>
        </x14:conditionalFormatting>
        <x14:conditionalFormatting xmlns:xm="http://schemas.microsoft.com/office/excel/2006/main">
          <x14:cfRule type="cellIs" priority="5911" operator="between" id="{17B7FADB-7F96-45B6-B1AD-3B6A93324F4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912" operator="equal" id="{C01764ED-3C5D-4BAA-9383-090A4E36F52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V114</xm:sqref>
        </x14:conditionalFormatting>
        <x14:conditionalFormatting xmlns:xm="http://schemas.microsoft.com/office/excel/2006/main">
          <x14:cfRule type="cellIs" priority="5878" operator="equal" id="{38A54B68-27B4-42A3-BDD1-A2156EDB37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79" operator="equal" id="{30F47152-CE24-4CB8-8BC0-2647884B7D8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M113</xm:sqref>
        </x14:conditionalFormatting>
        <x14:conditionalFormatting xmlns:xm="http://schemas.microsoft.com/office/excel/2006/main">
          <x14:cfRule type="cellIs" priority="5875" operator="equal" id="{CCA9D87C-0670-482F-8634-CF29B50DF9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76" operator="equal" id="{95D531BB-F8D5-4A57-BD42-3F2B255F811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77" operator="equal" id="{87A001D8-F12F-4EF4-8018-7B621A9058F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M113</xm:sqref>
        </x14:conditionalFormatting>
        <x14:conditionalFormatting xmlns:xm="http://schemas.microsoft.com/office/excel/2006/main">
          <x14:cfRule type="cellIs" priority="5873" operator="equal" id="{B6857972-705B-4F72-A6EC-1DF4E762D46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74" operator="equal" id="{590B9EA6-577F-4C30-8F95-D3B1B8205A5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M113</xm:sqref>
        </x14:conditionalFormatting>
        <x14:conditionalFormatting xmlns:xm="http://schemas.microsoft.com/office/excel/2006/main">
          <x14:cfRule type="cellIs" priority="5872" operator="between" id="{47358A83-C0B8-48DD-9DBA-1D0E169A78A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M113</xm:sqref>
        </x14:conditionalFormatting>
        <x14:conditionalFormatting xmlns:xm="http://schemas.microsoft.com/office/excel/2006/main">
          <x14:cfRule type="cellIs" priority="5871" operator="between" id="{FF34CDC5-05CF-47BF-93A1-3C65FDACFE3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M113</xm:sqref>
        </x14:conditionalFormatting>
        <x14:conditionalFormatting xmlns:xm="http://schemas.microsoft.com/office/excel/2006/main">
          <x14:cfRule type="cellIs" priority="5870" operator="between" id="{A10162F2-F512-4930-9726-AFFFDD6C78A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M113</xm:sqref>
        </x14:conditionalFormatting>
        <x14:conditionalFormatting xmlns:xm="http://schemas.microsoft.com/office/excel/2006/main">
          <x14:cfRule type="cellIs" priority="5869" operator="between" id="{8F91325B-2E67-4E95-BFEC-E1F4639AA4B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M113</xm:sqref>
        </x14:conditionalFormatting>
        <x14:conditionalFormatting xmlns:xm="http://schemas.microsoft.com/office/excel/2006/main">
          <x14:cfRule type="cellIs" priority="5868" operator="between" id="{566987B5-AD96-431D-8753-72C7196E5EF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M113</xm:sqref>
        </x14:conditionalFormatting>
        <x14:conditionalFormatting xmlns:xm="http://schemas.microsoft.com/office/excel/2006/main">
          <x14:cfRule type="cellIs" priority="5866" operator="between" id="{8B386FA6-7885-45A8-B15A-9E5E2C46FBF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867" operator="equal" id="{FCD77A87-C7B2-4198-8A6C-B7F8C3B0F6F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M113</xm:sqref>
        </x14:conditionalFormatting>
        <x14:conditionalFormatting xmlns:xm="http://schemas.microsoft.com/office/excel/2006/main">
          <x14:cfRule type="cellIs" priority="5863" operator="equal" id="{D5EFBA7F-99EA-4878-B517-7E065A036D1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64" operator="equal" id="{76340C20-3B8D-4072-B79C-01F5885446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M114</xm:sqref>
        </x14:conditionalFormatting>
        <x14:conditionalFormatting xmlns:xm="http://schemas.microsoft.com/office/excel/2006/main">
          <x14:cfRule type="cellIs" priority="5860" operator="equal" id="{D265BAAD-6B22-418B-BA2E-859B71A8DFD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61" operator="equal" id="{5A01EBAD-44DC-446A-890A-A41B1D5EDC2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62" operator="equal" id="{BF2FA1B3-C21F-42AD-B735-1067E0B92D5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M114</xm:sqref>
        </x14:conditionalFormatting>
        <x14:conditionalFormatting xmlns:xm="http://schemas.microsoft.com/office/excel/2006/main">
          <x14:cfRule type="cellIs" priority="5858" operator="equal" id="{3E6852E9-0435-40DF-AC01-8EB44CA014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59" operator="equal" id="{2F0F09AD-C972-4EBB-B2AE-FBEE5402805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M114</xm:sqref>
        </x14:conditionalFormatting>
        <x14:conditionalFormatting xmlns:xm="http://schemas.microsoft.com/office/excel/2006/main">
          <x14:cfRule type="cellIs" priority="5857" operator="between" id="{ACBE4B9C-7795-437F-A30D-0FF9F69EE02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M114</xm:sqref>
        </x14:conditionalFormatting>
        <x14:conditionalFormatting xmlns:xm="http://schemas.microsoft.com/office/excel/2006/main">
          <x14:cfRule type="cellIs" priority="5856" operator="between" id="{8184420F-232F-4C32-AE65-EDF596990DD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M114</xm:sqref>
        </x14:conditionalFormatting>
        <x14:conditionalFormatting xmlns:xm="http://schemas.microsoft.com/office/excel/2006/main">
          <x14:cfRule type="cellIs" priority="5855" operator="between" id="{6F5BD63A-778E-4B97-AC22-88151DA7E79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M114</xm:sqref>
        </x14:conditionalFormatting>
        <x14:conditionalFormatting xmlns:xm="http://schemas.microsoft.com/office/excel/2006/main">
          <x14:cfRule type="cellIs" priority="5854" operator="between" id="{BFBE7AED-4E5E-40BF-BE43-807DE90F25A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M114</xm:sqref>
        </x14:conditionalFormatting>
        <x14:conditionalFormatting xmlns:xm="http://schemas.microsoft.com/office/excel/2006/main">
          <x14:cfRule type="cellIs" priority="5853" operator="between" id="{B1D0F8D3-D1FB-44C8-A186-EFFD683195D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M114</xm:sqref>
        </x14:conditionalFormatting>
        <x14:conditionalFormatting xmlns:xm="http://schemas.microsoft.com/office/excel/2006/main">
          <x14:cfRule type="cellIs" priority="5851" operator="between" id="{06E1723D-3804-4A5D-968F-6BBDC3984B1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852" operator="equal" id="{33B11939-FF22-4E7E-94A8-468AA9D54AC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M114</xm:sqref>
        </x14:conditionalFormatting>
        <x14:conditionalFormatting xmlns:xm="http://schemas.microsoft.com/office/excel/2006/main">
          <x14:cfRule type="cellIs" priority="5848" operator="equal" id="{D64030DF-1572-4157-88F4-8DF77900E94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49" operator="equal" id="{8FC48B59-8A4A-4165-837C-6C4EABF7F9A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M115</xm:sqref>
        </x14:conditionalFormatting>
        <x14:conditionalFormatting xmlns:xm="http://schemas.microsoft.com/office/excel/2006/main">
          <x14:cfRule type="cellIs" priority="5845" operator="equal" id="{E317B2BC-BF64-457C-92D2-ADFC810CAE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46" operator="equal" id="{8BA96EF6-E0B6-493A-89CE-55CEBC38BDE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47" operator="equal" id="{D3E38D39-8084-4D9B-8E26-4DE80DB2ED9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M115</xm:sqref>
        </x14:conditionalFormatting>
        <x14:conditionalFormatting xmlns:xm="http://schemas.microsoft.com/office/excel/2006/main">
          <x14:cfRule type="cellIs" priority="5843" operator="equal" id="{A5A7F080-37FE-4860-9347-A85FF469763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44" operator="equal" id="{727C7FAA-DCD8-43EC-A96F-AE01389346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M115</xm:sqref>
        </x14:conditionalFormatting>
        <x14:conditionalFormatting xmlns:xm="http://schemas.microsoft.com/office/excel/2006/main">
          <x14:cfRule type="cellIs" priority="5842" operator="between" id="{46FDC393-D5DF-45AF-9CF7-D58464804A0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M115</xm:sqref>
        </x14:conditionalFormatting>
        <x14:conditionalFormatting xmlns:xm="http://schemas.microsoft.com/office/excel/2006/main">
          <x14:cfRule type="cellIs" priority="5841" operator="between" id="{EE8A9026-F571-435A-8B2F-F5067FC07B8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M115</xm:sqref>
        </x14:conditionalFormatting>
        <x14:conditionalFormatting xmlns:xm="http://schemas.microsoft.com/office/excel/2006/main">
          <x14:cfRule type="cellIs" priority="5840" operator="between" id="{3E134879-511E-4827-83BE-76805427E86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M115</xm:sqref>
        </x14:conditionalFormatting>
        <x14:conditionalFormatting xmlns:xm="http://schemas.microsoft.com/office/excel/2006/main">
          <x14:cfRule type="cellIs" priority="5839" operator="between" id="{D4E168D4-4198-40FF-BCA3-50282824C6F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M115</xm:sqref>
        </x14:conditionalFormatting>
        <x14:conditionalFormatting xmlns:xm="http://schemas.microsoft.com/office/excel/2006/main">
          <x14:cfRule type="cellIs" priority="5838" operator="between" id="{7CBAA516-653C-4BA8-99A0-7085E962887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M115</xm:sqref>
        </x14:conditionalFormatting>
        <x14:conditionalFormatting xmlns:xm="http://schemas.microsoft.com/office/excel/2006/main">
          <x14:cfRule type="cellIs" priority="5836" operator="between" id="{15941FAB-4807-4351-B1A4-A69E6EBE24E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837" operator="equal" id="{8189A150-EE83-4376-AF7E-118D8F482DE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M115</xm:sqref>
        </x14:conditionalFormatting>
        <x14:conditionalFormatting xmlns:xm="http://schemas.microsoft.com/office/excel/2006/main">
          <x14:cfRule type="cellIs" priority="5833" operator="equal" id="{8614369E-4021-4357-A198-3C0BE40A53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34" operator="equal" id="{A481DE02-EC84-45E2-8824-AFE85679DAD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M116</xm:sqref>
        </x14:conditionalFormatting>
        <x14:conditionalFormatting xmlns:xm="http://schemas.microsoft.com/office/excel/2006/main">
          <x14:cfRule type="cellIs" priority="5830" operator="equal" id="{644577AD-BCEE-4A28-B300-90C53073635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31" operator="equal" id="{0A62A9A2-7775-4CAD-A2FD-7E727AA3E02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32" operator="equal" id="{A3E89719-5637-4171-993B-24D899B00D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M116</xm:sqref>
        </x14:conditionalFormatting>
        <x14:conditionalFormatting xmlns:xm="http://schemas.microsoft.com/office/excel/2006/main">
          <x14:cfRule type="cellIs" priority="5828" operator="equal" id="{DF40DF47-4D87-4D52-89AF-A30AF44023D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29" operator="equal" id="{B126AEC2-58AD-467C-8DB5-5B339E05F0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M116</xm:sqref>
        </x14:conditionalFormatting>
        <x14:conditionalFormatting xmlns:xm="http://schemas.microsoft.com/office/excel/2006/main">
          <x14:cfRule type="cellIs" priority="5827" operator="between" id="{82DAE634-BFE9-4B9A-80AD-5495835764D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M116</xm:sqref>
        </x14:conditionalFormatting>
        <x14:conditionalFormatting xmlns:xm="http://schemas.microsoft.com/office/excel/2006/main">
          <x14:cfRule type="cellIs" priority="5826" operator="between" id="{2DC651F0-4779-440F-BBEC-B18843A2E214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M116</xm:sqref>
        </x14:conditionalFormatting>
        <x14:conditionalFormatting xmlns:xm="http://schemas.microsoft.com/office/excel/2006/main">
          <x14:cfRule type="cellIs" priority="5825" operator="between" id="{C037F921-B9DF-45F2-ADC0-291B9F5F045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M116</xm:sqref>
        </x14:conditionalFormatting>
        <x14:conditionalFormatting xmlns:xm="http://schemas.microsoft.com/office/excel/2006/main">
          <x14:cfRule type="cellIs" priority="5824" operator="between" id="{58513281-B891-4BD2-91FF-306DF120135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M116</xm:sqref>
        </x14:conditionalFormatting>
        <x14:conditionalFormatting xmlns:xm="http://schemas.microsoft.com/office/excel/2006/main">
          <x14:cfRule type="cellIs" priority="5823" operator="between" id="{C15A30DF-8F0D-48BB-8CFB-6179DF9FF29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M116</xm:sqref>
        </x14:conditionalFormatting>
        <x14:conditionalFormatting xmlns:xm="http://schemas.microsoft.com/office/excel/2006/main">
          <x14:cfRule type="cellIs" priority="5821" operator="between" id="{9B14AC05-8770-4C14-AF4E-5F853C4C498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822" operator="equal" id="{AE2267A1-B6BA-42CF-991F-5B0C8193EF5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M116</xm:sqref>
        </x14:conditionalFormatting>
        <x14:conditionalFormatting xmlns:xm="http://schemas.microsoft.com/office/excel/2006/main">
          <x14:cfRule type="cellIs" priority="5698" operator="equal" id="{35B54618-3BE6-4602-9E5A-2B6E4B64C2A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99" operator="equal" id="{439BFB91-6209-429C-8C0D-86FBC193FD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P113</xm:sqref>
        </x14:conditionalFormatting>
        <x14:conditionalFormatting xmlns:xm="http://schemas.microsoft.com/office/excel/2006/main">
          <x14:cfRule type="cellIs" priority="5695" operator="equal" id="{B497A8A9-1358-4290-8773-DB7F08937AF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96" operator="equal" id="{A49AAD2C-A0D3-42FB-AC08-C91F78891F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97" operator="equal" id="{0401CE75-F89C-4BE1-B21C-FF2FBEE2CC7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P113</xm:sqref>
        </x14:conditionalFormatting>
        <x14:conditionalFormatting xmlns:xm="http://schemas.microsoft.com/office/excel/2006/main">
          <x14:cfRule type="cellIs" priority="5693" operator="equal" id="{392ACCA6-ED5D-44CC-A371-4EA08D30755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94" operator="equal" id="{011E343D-83AF-4A4B-964F-E5B7D2F7E0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P113</xm:sqref>
        </x14:conditionalFormatting>
        <x14:conditionalFormatting xmlns:xm="http://schemas.microsoft.com/office/excel/2006/main">
          <x14:cfRule type="cellIs" priority="5692" operator="between" id="{0AF1A1E9-D404-49D8-9416-FAA7C672ACB0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P113</xm:sqref>
        </x14:conditionalFormatting>
        <x14:conditionalFormatting xmlns:xm="http://schemas.microsoft.com/office/excel/2006/main">
          <x14:cfRule type="cellIs" priority="5691" operator="between" id="{4D071763-732A-41F6-A6E3-2D8EC776A23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P113</xm:sqref>
        </x14:conditionalFormatting>
        <x14:conditionalFormatting xmlns:xm="http://schemas.microsoft.com/office/excel/2006/main">
          <x14:cfRule type="cellIs" priority="5690" operator="between" id="{0530844B-F544-4E7A-B6C4-BF4C4291647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P113</xm:sqref>
        </x14:conditionalFormatting>
        <x14:conditionalFormatting xmlns:xm="http://schemas.microsoft.com/office/excel/2006/main">
          <x14:cfRule type="cellIs" priority="5689" operator="between" id="{27DB248A-B4F1-429E-A13B-B82C7D73697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P113</xm:sqref>
        </x14:conditionalFormatting>
        <x14:conditionalFormatting xmlns:xm="http://schemas.microsoft.com/office/excel/2006/main">
          <x14:cfRule type="cellIs" priority="5688" operator="between" id="{44F3650A-58F0-4E9D-9B53-7C1D2921210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P113</xm:sqref>
        </x14:conditionalFormatting>
        <x14:conditionalFormatting xmlns:xm="http://schemas.microsoft.com/office/excel/2006/main">
          <x14:cfRule type="cellIs" priority="5686" operator="between" id="{07B94F76-72B8-4A1B-9C6D-6638338E3C1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687" operator="equal" id="{B259684E-561D-4F7A-B8F2-569C3128411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P113</xm:sqref>
        </x14:conditionalFormatting>
        <x14:conditionalFormatting xmlns:xm="http://schemas.microsoft.com/office/excel/2006/main">
          <x14:cfRule type="cellIs" priority="5683" operator="equal" id="{0DB7624C-6BD8-4CA5-8C3C-8311E249812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84" operator="equal" id="{908AF8D2-E8CB-4426-ABC3-9A9356BB66F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cellIs" priority="5680" operator="equal" id="{B479DF7A-6455-4AB8-A129-3F80A2AFA06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81" operator="equal" id="{78B3A471-5351-43C3-A601-F94812FA1A6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82" operator="equal" id="{B4E0BBB9-782A-447C-9F8A-24B7A3E3174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cellIs" priority="5678" operator="equal" id="{C00EC8A5-F796-454E-B17E-1FBF48A03F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79" operator="equal" id="{30AD4EE1-B342-4913-83CB-99F90F04607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cellIs" priority="5677" operator="between" id="{18A04ECA-DB47-425F-999D-9405C1E0505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cellIs" priority="5676" operator="between" id="{7ECAD9D2-E5E8-49FD-93C5-03453318437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cellIs" priority="5675" operator="between" id="{00D6E301-6C85-4D24-9BED-641F0AE6C9E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cellIs" priority="5674" operator="between" id="{99CF2120-83F4-4838-83B6-D53E6194B6D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cellIs" priority="5673" operator="between" id="{D8C18A6F-D250-45C8-A6B4-9F384F2AE37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cellIs" priority="5671" operator="between" id="{623F38CC-FF41-407C-B95F-6848A5776A2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672" operator="equal" id="{2CD1BB4C-67ED-4458-A052-FCDF0D7B4C0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cellIs" priority="5668" operator="equal" id="{D941D0FD-0E5E-4ED7-BC31-1CC810DBE16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69" operator="equal" id="{AB444093-999E-4F7D-8374-738BE1362E1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P115</xm:sqref>
        </x14:conditionalFormatting>
        <x14:conditionalFormatting xmlns:xm="http://schemas.microsoft.com/office/excel/2006/main">
          <x14:cfRule type="cellIs" priority="5665" operator="equal" id="{97324769-6193-4217-A48D-42AAB9F9ECF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66" operator="equal" id="{3535D689-4AB4-4697-A50B-22CC2ACCA6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67" operator="equal" id="{72E42A3F-4875-43CA-99A2-71DBB17EA5B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P115</xm:sqref>
        </x14:conditionalFormatting>
        <x14:conditionalFormatting xmlns:xm="http://schemas.microsoft.com/office/excel/2006/main">
          <x14:cfRule type="cellIs" priority="5663" operator="equal" id="{3F1C88C0-29F5-4977-AFA2-B128688F005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64" operator="equal" id="{6F45E7E4-51E6-4730-8D54-DE4CF1D07C3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P115</xm:sqref>
        </x14:conditionalFormatting>
        <x14:conditionalFormatting xmlns:xm="http://schemas.microsoft.com/office/excel/2006/main">
          <x14:cfRule type="cellIs" priority="5662" operator="between" id="{0FDC9F0F-1E31-46E5-9C1D-460942BC17A5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P115</xm:sqref>
        </x14:conditionalFormatting>
        <x14:conditionalFormatting xmlns:xm="http://schemas.microsoft.com/office/excel/2006/main">
          <x14:cfRule type="cellIs" priority="5661" operator="between" id="{2AA58728-E2B0-4ACE-95D7-32B4303295B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P115</xm:sqref>
        </x14:conditionalFormatting>
        <x14:conditionalFormatting xmlns:xm="http://schemas.microsoft.com/office/excel/2006/main">
          <x14:cfRule type="cellIs" priority="5660" operator="between" id="{F00637B2-8A8B-40C7-A591-075CA0320B1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P115</xm:sqref>
        </x14:conditionalFormatting>
        <x14:conditionalFormatting xmlns:xm="http://schemas.microsoft.com/office/excel/2006/main">
          <x14:cfRule type="cellIs" priority="5659" operator="between" id="{7A38B177-7213-4231-8AC6-20565C6A403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P115</xm:sqref>
        </x14:conditionalFormatting>
        <x14:conditionalFormatting xmlns:xm="http://schemas.microsoft.com/office/excel/2006/main">
          <x14:cfRule type="cellIs" priority="5658" operator="between" id="{4619AC57-3F6B-47AD-BDB6-83109E77AED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P115</xm:sqref>
        </x14:conditionalFormatting>
        <x14:conditionalFormatting xmlns:xm="http://schemas.microsoft.com/office/excel/2006/main">
          <x14:cfRule type="cellIs" priority="5656" operator="between" id="{ECD585D5-2872-44B8-8DBE-FE5266CFBDD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657" operator="equal" id="{ECC68625-09C4-4B6F-A73A-BD4BA7A342E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P115</xm:sqref>
        </x14:conditionalFormatting>
        <x14:conditionalFormatting xmlns:xm="http://schemas.microsoft.com/office/excel/2006/main">
          <x14:cfRule type="cellIs" priority="5653" operator="equal" id="{3AAC7C16-D314-4350-B295-3430F1BC40F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54" operator="equal" id="{C5361A6C-C4E5-4FAD-9CA1-D516DAC4B41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P116</xm:sqref>
        </x14:conditionalFormatting>
        <x14:conditionalFormatting xmlns:xm="http://schemas.microsoft.com/office/excel/2006/main">
          <x14:cfRule type="cellIs" priority="5650" operator="equal" id="{8AB42B7F-A570-44FC-A859-7890BC68314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51" operator="equal" id="{E1A0A586-0F1F-416A-B996-E09871CEE2B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52" operator="equal" id="{27D71BEB-E436-4ABD-AFC4-09B6C5CB822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P116</xm:sqref>
        </x14:conditionalFormatting>
        <x14:conditionalFormatting xmlns:xm="http://schemas.microsoft.com/office/excel/2006/main">
          <x14:cfRule type="cellIs" priority="5648" operator="equal" id="{6067F736-52EE-4E35-88B8-F19FC6060E3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49" operator="equal" id="{0D53B7DD-72E0-4476-84A7-28C4D1C2A7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P116</xm:sqref>
        </x14:conditionalFormatting>
        <x14:conditionalFormatting xmlns:xm="http://schemas.microsoft.com/office/excel/2006/main">
          <x14:cfRule type="cellIs" priority="5647" operator="between" id="{F74C1A8F-65F4-4670-8540-920693187B7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P116</xm:sqref>
        </x14:conditionalFormatting>
        <x14:conditionalFormatting xmlns:xm="http://schemas.microsoft.com/office/excel/2006/main">
          <x14:cfRule type="cellIs" priority="5646" operator="between" id="{A21AF5E4-4794-4F5C-8619-98CE4C27476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P116</xm:sqref>
        </x14:conditionalFormatting>
        <x14:conditionalFormatting xmlns:xm="http://schemas.microsoft.com/office/excel/2006/main">
          <x14:cfRule type="cellIs" priority="5645" operator="between" id="{524D6855-625E-47F9-BDA1-08501DC22B3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P116</xm:sqref>
        </x14:conditionalFormatting>
        <x14:conditionalFormatting xmlns:xm="http://schemas.microsoft.com/office/excel/2006/main">
          <x14:cfRule type="cellIs" priority="5644" operator="between" id="{22B48806-8F7B-4806-814C-9FB9392E699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P116</xm:sqref>
        </x14:conditionalFormatting>
        <x14:conditionalFormatting xmlns:xm="http://schemas.microsoft.com/office/excel/2006/main">
          <x14:cfRule type="cellIs" priority="5643" operator="between" id="{58365464-EABA-4EE2-997D-EB293ACB8D4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P116</xm:sqref>
        </x14:conditionalFormatting>
        <x14:conditionalFormatting xmlns:xm="http://schemas.microsoft.com/office/excel/2006/main">
          <x14:cfRule type="cellIs" priority="5641" operator="between" id="{2C353CB3-4549-451E-A952-E086CA469F4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642" operator="equal" id="{18AC9F9A-EF79-4CD3-AEF0-1278B5C02D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P116</xm:sqref>
        </x14:conditionalFormatting>
        <x14:conditionalFormatting xmlns:xm="http://schemas.microsoft.com/office/excel/2006/main">
          <x14:cfRule type="cellIs" priority="5638" operator="equal" id="{B8E0B6D4-D878-4C2D-905A-6974A31D52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39" operator="equal" id="{46EB9640-AB1F-483A-92F5-EB471E83A1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Q113</xm:sqref>
        </x14:conditionalFormatting>
        <x14:conditionalFormatting xmlns:xm="http://schemas.microsoft.com/office/excel/2006/main">
          <x14:cfRule type="cellIs" priority="5635" operator="equal" id="{EAF1DD7A-01CD-4076-9A34-5997D22FF8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36" operator="equal" id="{A2800C61-A3BD-40AD-8325-EFD8DD703A3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37" operator="equal" id="{7E4C8885-DD16-43AC-9372-D658C6AEA43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Q113</xm:sqref>
        </x14:conditionalFormatting>
        <x14:conditionalFormatting xmlns:xm="http://schemas.microsoft.com/office/excel/2006/main">
          <x14:cfRule type="cellIs" priority="5633" operator="equal" id="{E35DE14F-1ECD-41BE-A8D1-997F3EB53F3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34" operator="equal" id="{92D446AF-8765-4DC5-A4E0-6ED1E67A2B5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Q113</xm:sqref>
        </x14:conditionalFormatting>
        <x14:conditionalFormatting xmlns:xm="http://schemas.microsoft.com/office/excel/2006/main">
          <x14:cfRule type="cellIs" priority="5632" operator="between" id="{B1B80F43-8294-4C20-A573-8BD51D58700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Q113</xm:sqref>
        </x14:conditionalFormatting>
        <x14:conditionalFormatting xmlns:xm="http://schemas.microsoft.com/office/excel/2006/main">
          <x14:cfRule type="cellIs" priority="5631" operator="between" id="{A9C6B184-8452-4F98-A224-6864397179F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Q113</xm:sqref>
        </x14:conditionalFormatting>
        <x14:conditionalFormatting xmlns:xm="http://schemas.microsoft.com/office/excel/2006/main">
          <x14:cfRule type="cellIs" priority="5630" operator="between" id="{B4627B73-FDE8-4E65-97B4-4EED2A23747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Q113</xm:sqref>
        </x14:conditionalFormatting>
        <x14:conditionalFormatting xmlns:xm="http://schemas.microsoft.com/office/excel/2006/main">
          <x14:cfRule type="cellIs" priority="5629" operator="between" id="{41BD6AD0-C0D4-4358-8C81-A361D3CFEF1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Q113</xm:sqref>
        </x14:conditionalFormatting>
        <x14:conditionalFormatting xmlns:xm="http://schemas.microsoft.com/office/excel/2006/main">
          <x14:cfRule type="cellIs" priority="5628" operator="between" id="{699D11E0-E28E-4A03-B706-C7F18F2DC66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Q113</xm:sqref>
        </x14:conditionalFormatting>
        <x14:conditionalFormatting xmlns:xm="http://schemas.microsoft.com/office/excel/2006/main">
          <x14:cfRule type="cellIs" priority="5626" operator="between" id="{C1AE5DC6-822F-4550-89EC-4F69C33D23D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627" operator="equal" id="{875AD221-8892-4FCE-99F4-AD13DB9327F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Q113</xm:sqref>
        </x14:conditionalFormatting>
        <x14:conditionalFormatting xmlns:xm="http://schemas.microsoft.com/office/excel/2006/main">
          <x14:cfRule type="cellIs" priority="5623" operator="equal" id="{D0EB6344-3237-4BDB-9D0B-7FE185BC365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24" operator="equal" id="{71E552A1-A006-462B-AAC0-A394AC210BB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Q114</xm:sqref>
        </x14:conditionalFormatting>
        <x14:conditionalFormatting xmlns:xm="http://schemas.microsoft.com/office/excel/2006/main">
          <x14:cfRule type="cellIs" priority="5620" operator="equal" id="{ACAA1464-11EF-40CA-B756-0F59E853F6C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21" operator="equal" id="{F90F8CB2-C24E-49A5-B2B7-9D39E18562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22" operator="equal" id="{91EDB618-AED7-4AD7-A6A4-EB966DF1EA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Q114</xm:sqref>
        </x14:conditionalFormatting>
        <x14:conditionalFormatting xmlns:xm="http://schemas.microsoft.com/office/excel/2006/main">
          <x14:cfRule type="cellIs" priority="5618" operator="equal" id="{7411BBC6-9012-4054-AC00-2E47699C713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19" operator="equal" id="{1F5D98EA-5C92-4F3A-95E5-48261E9D7A1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Q114</xm:sqref>
        </x14:conditionalFormatting>
        <x14:conditionalFormatting xmlns:xm="http://schemas.microsoft.com/office/excel/2006/main">
          <x14:cfRule type="cellIs" priority="5617" operator="between" id="{848946AE-488C-4B23-9F33-7CE97E8625D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Q114</xm:sqref>
        </x14:conditionalFormatting>
        <x14:conditionalFormatting xmlns:xm="http://schemas.microsoft.com/office/excel/2006/main">
          <x14:cfRule type="cellIs" priority="5616" operator="between" id="{A83EAE4A-AF0F-4B8C-B35A-0C96196682F4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Q114</xm:sqref>
        </x14:conditionalFormatting>
        <x14:conditionalFormatting xmlns:xm="http://schemas.microsoft.com/office/excel/2006/main">
          <x14:cfRule type="cellIs" priority="5615" operator="between" id="{EC9DF1E9-A1A1-4862-8C95-25333BE2C84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Q114</xm:sqref>
        </x14:conditionalFormatting>
        <x14:conditionalFormatting xmlns:xm="http://schemas.microsoft.com/office/excel/2006/main">
          <x14:cfRule type="cellIs" priority="5614" operator="between" id="{5E877718-5EB7-4DC9-A680-5F0410A8476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Q114</xm:sqref>
        </x14:conditionalFormatting>
        <x14:conditionalFormatting xmlns:xm="http://schemas.microsoft.com/office/excel/2006/main">
          <x14:cfRule type="cellIs" priority="5613" operator="between" id="{33023C6F-D212-4C72-8B20-2FF2E9D9FD7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Q114</xm:sqref>
        </x14:conditionalFormatting>
        <x14:conditionalFormatting xmlns:xm="http://schemas.microsoft.com/office/excel/2006/main">
          <x14:cfRule type="cellIs" priority="5611" operator="between" id="{60030449-6BBF-4639-805D-0A6EDA80589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612" operator="equal" id="{433DB457-26A1-4440-952C-A5F1F88E83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Q114</xm:sqref>
        </x14:conditionalFormatting>
        <x14:conditionalFormatting xmlns:xm="http://schemas.microsoft.com/office/excel/2006/main">
          <x14:cfRule type="cellIs" priority="5608" operator="equal" id="{E6BBF707-6D93-4986-92C8-17FEF789EFC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09" operator="equal" id="{3002913B-4360-410D-9D95-D33E2AF242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Q115</xm:sqref>
        </x14:conditionalFormatting>
        <x14:conditionalFormatting xmlns:xm="http://schemas.microsoft.com/office/excel/2006/main">
          <x14:cfRule type="cellIs" priority="5605" operator="equal" id="{ED1198A8-78CE-44D3-A5D2-CED9E82DD6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06" operator="equal" id="{679E44FC-30EC-431B-9B3C-C6768CB9CE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07" operator="equal" id="{87377234-56DE-4F43-B8B6-29BBB9EDB98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Q115</xm:sqref>
        </x14:conditionalFormatting>
        <x14:conditionalFormatting xmlns:xm="http://schemas.microsoft.com/office/excel/2006/main">
          <x14:cfRule type="cellIs" priority="5603" operator="equal" id="{93F4BA65-EE76-4B31-BDAC-E036D726095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04" operator="equal" id="{2E957330-C4FE-4DA1-9F02-432B083BB7F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Q115</xm:sqref>
        </x14:conditionalFormatting>
        <x14:conditionalFormatting xmlns:xm="http://schemas.microsoft.com/office/excel/2006/main">
          <x14:cfRule type="cellIs" priority="5602" operator="between" id="{1C3448C2-44D7-4942-B85C-52DB9479E31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Q115</xm:sqref>
        </x14:conditionalFormatting>
        <x14:conditionalFormatting xmlns:xm="http://schemas.microsoft.com/office/excel/2006/main">
          <x14:cfRule type="cellIs" priority="5601" operator="between" id="{8AE21494-FDBC-4CCC-B795-D348F3C96A7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Q115</xm:sqref>
        </x14:conditionalFormatting>
        <x14:conditionalFormatting xmlns:xm="http://schemas.microsoft.com/office/excel/2006/main">
          <x14:cfRule type="cellIs" priority="5600" operator="between" id="{B9DE1CFF-3759-4FB5-88EC-4C343FC981F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Q115</xm:sqref>
        </x14:conditionalFormatting>
        <x14:conditionalFormatting xmlns:xm="http://schemas.microsoft.com/office/excel/2006/main">
          <x14:cfRule type="cellIs" priority="5599" operator="between" id="{19BA8366-C3BD-4112-99A4-C902FC10A21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Q115</xm:sqref>
        </x14:conditionalFormatting>
        <x14:conditionalFormatting xmlns:xm="http://schemas.microsoft.com/office/excel/2006/main">
          <x14:cfRule type="cellIs" priority="5598" operator="between" id="{79F06565-D8FB-4945-83EA-8E25BE701BA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Q115</xm:sqref>
        </x14:conditionalFormatting>
        <x14:conditionalFormatting xmlns:xm="http://schemas.microsoft.com/office/excel/2006/main">
          <x14:cfRule type="cellIs" priority="5596" operator="between" id="{A7913783-4C6E-4FF0-B0E2-1BF48685CBF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597" operator="equal" id="{FE70E678-4685-4ECC-8802-318EF27F897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Q115</xm:sqref>
        </x14:conditionalFormatting>
        <x14:conditionalFormatting xmlns:xm="http://schemas.microsoft.com/office/excel/2006/main">
          <x14:cfRule type="cellIs" priority="5593" operator="equal" id="{168503B9-1A21-44FC-BF56-1A32E7A68A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94" operator="equal" id="{5BC0A309-05BC-4991-AFE4-9B120114D7D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Q116</xm:sqref>
        </x14:conditionalFormatting>
        <x14:conditionalFormatting xmlns:xm="http://schemas.microsoft.com/office/excel/2006/main">
          <x14:cfRule type="cellIs" priority="5590" operator="equal" id="{93187104-1269-4DC8-B845-5294E2D450F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91" operator="equal" id="{C15B6D97-2540-4C1D-A042-FCEE31CC657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92" operator="equal" id="{6DF5FBCE-3312-4FBE-AE6D-1EDF47661A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Q116</xm:sqref>
        </x14:conditionalFormatting>
        <x14:conditionalFormatting xmlns:xm="http://schemas.microsoft.com/office/excel/2006/main">
          <x14:cfRule type="cellIs" priority="5588" operator="equal" id="{5AD46270-0995-4D65-A1DA-51D3BB6337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89" operator="equal" id="{9F18C204-66F5-43FC-8269-7DE179116D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Q116</xm:sqref>
        </x14:conditionalFormatting>
        <x14:conditionalFormatting xmlns:xm="http://schemas.microsoft.com/office/excel/2006/main">
          <x14:cfRule type="cellIs" priority="5587" operator="between" id="{FFB5049D-F036-44C0-A544-A1D975C0874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Q116</xm:sqref>
        </x14:conditionalFormatting>
        <x14:conditionalFormatting xmlns:xm="http://schemas.microsoft.com/office/excel/2006/main">
          <x14:cfRule type="cellIs" priority="5586" operator="between" id="{A0D69391-1F61-443C-8AA9-8042D403D34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Q116</xm:sqref>
        </x14:conditionalFormatting>
        <x14:conditionalFormatting xmlns:xm="http://schemas.microsoft.com/office/excel/2006/main">
          <x14:cfRule type="cellIs" priority="5585" operator="between" id="{917A5242-C5D9-458D-940E-9CBFB05DEE8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Q116</xm:sqref>
        </x14:conditionalFormatting>
        <x14:conditionalFormatting xmlns:xm="http://schemas.microsoft.com/office/excel/2006/main">
          <x14:cfRule type="cellIs" priority="5584" operator="between" id="{EAA8CCB7-7F00-4728-B7F2-4FC5086C530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Q116</xm:sqref>
        </x14:conditionalFormatting>
        <x14:conditionalFormatting xmlns:xm="http://schemas.microsoft.com/office/excel/2006/main">
          <x14:cfRule type="cellIs" priority="5583" operator="between" id="{23522332-2A4E-4384-A303-4881ECCC9A8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Q116</xm:sqref>
        </x14:conditionalFormatting>
        <x14:conditionalFormatting xmlns:xm="http://schemas.microsoft.com/office/excel/2006/main">
          <x14:cfRule type="cellIs" priority="5581" operator="between" id="{94D85DF8-ED25-4C27-B7D3-CD0215C8E4E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582" operator="equal" id="{F37DDA23-40EC-43A1-A598-2B5B9962F1E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Q116</xm:sqref>
        </x14:conditionalFormatting>
        <x14:conditionalFormatting xmlns:xm="http://schemas.microsoft.com/office/excel/2006/main">
          <x14:cfRule type="cellIs" priority="5578" operator="equal" id="{FFB4BD05-66B0-444B-A1CD-A02D6B8D2D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79" operator="equal" id="{8FAB1ABA-FD74-4149-9B5B-270E91A00E5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R113</xm:sqref>
        </x14:conditionalFormatting>
        <x14:conditionalFormatting xmlns:xm="http://schemas.microsoft.com/office/excel/2006/main">
          <x14:cfRule type="cellIs" priority="5575" operator="equal" id="{35DD5D39-7FB2-4E42-901B-293C7AAE8F4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76" operator="equal" id="{75F13388-4D77-4062-9EA9-99CEC8202B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77" operator="equal" id="{1767107F-0981-434E-AEFD-59FCFA7799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R113</xm:sqref>
        </x14:conditionalFormatting>
        <x14:conditionalFormatting xmlns:xm="http://schemas.microsoft.com/office/excel/2006/main">
          <x14:cfRule type="cellIs" priority="5573" operator="equal" id="{CAC19600-299A-45A7-ADE9-59565562B57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74" operator="equal" id="{25D89648-7411-4D7E-8B7F-8FFAB178FA5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R113</xm:sqref>
        </x14:conditionalFormatting>
        <x14:conditionalFormatting xmlns:xm="http://schemas.microsoft.com/office/excel/2006/main">
          <x14:cfRule type="cellIs" priority="5572" operator="between" id="{F0D1D40D-F387-4855-8AF2-B3084C743A8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R113</xm:sqref>
        </x14:conditionalFormatting>
        <x14:conditionalFormatting xmlns:xm="http://schemas.microsoft.com/office/excel/2006/main">
          <x14:cfRule type="cellIs" priority="5571" operator="between" id="{041B5641-1FA7-45FD-B4C2-FE777875E61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R113</xm:sqref>
        </x14:conditionalFormatting>
        <x14:conditionalFormatting xmlns:xm="http://schemas.microsoft.com/office/excel/2006/main">
          <x14:cfRule type="cellIs" priority="5570" operator="between" id="{2735533B-2632-4181-9ED0-3DCD5561DA8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R113</xm:sqref>
        </x14:conditionalFormatting>
        <x14:conditionalFormatting xmlns:xm="http://schemas.microsoft.com/office/excel/2006/main">
          <x14:cfRule type="cellIs" priority="5569" operator="between" id="{A0D239AE-80C7-4DE3-9DB0-1F3DA92C239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R113</xm:sqref>
        </x14:conditionalFormatting>
        <x14:conditionalFormatting xmlns:xm="http://schemas.microsoft.com/office/excel/2006/main">
          <x14:cfRule type="cellIs" priority="5568" operator="between" id="{9BB6E09C-E301-434F-85BE-F05B5E237AC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R113</xm:sqref>
        </x14:conditionalFormatting>
        <x14:conditionalFormatting xmlns:xm="http://schemas.microsoft.com/office/excel/2006/main">
          <x14:cfRule type="cellIs" priority="5566" operator="between" id="{7862B65B-4B51-4BE4-996F-F5030D80137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567" operator="equal" id="{74C61C6B-E342-4165-9311-983E021838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R113</xm:sqref>
        </x14:conditionalFormatting>
        <x14:conditionalFormatting xmlns:xm="http://schemas.microsoft.com/office/excel/2006/main">
          <x14:cfRule type="cellIs" priority="5563" operator="equal" id="{0A16E6B7-6159-4667-89E9-D8D8CB17083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64" operator="equal" id="{A205A8F2-D94E-4861-BD44-BBE8035F7D7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R114</xm:sqref>
        </x14:conditionalFormatting>
        <x14:conditionalFormatting xmlns:xm="http://schemas.microsoft.com/office/excel/2006/main">
          <x14:cfRule type="cellIs" priority="5560" operator="equal" id="{88F19767-424A-4B5A-BD74-555F589206C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61" operator="equal" id="{5542C57E-5A4D-475A-BDFE-26DD6578333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62" operator="equal" id="{75FA7366-BA35-4BFE-BCDC-1F5C850A546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R114</xm:sqref>
        </x14:conditionalFormatting>
        <x14:conditionalFormatting xmlns:xm="http://schemas.microsoft.com/office/excel/2006/main">
          <x14:cfRule type="cellIs" priority="5558" operator="equal" id="{815C86EC-31C5-4AD8-B09C-76C1234056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59" operator="equal" id="{426E1500-9E76-41DC-9F5F-6F0D07661BE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R114</xm:sqref>
        </x14:conditionalFormatting>
        <x14:conditionalFormatting xmlns:xm="http://schemas.microsoft.com/office/excel/2006/main">
          <x14:cfRule type="cellIs" priority="5557" operator="between" id="{A1978CBF-3222-4EF8-9807-D5102E26BC9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R114</xm:sqref>
        </x14:conditionalFormatting>
        <x14:conditionalFormatting xmlns:xm="http://schemas.microsoft.com/office/excel/2006/main">
          <x14:cfRule type="cellIs" priority="5556" operator="between" id="{7E8F02AE-754F-4C4D-B901-856BCD61053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R114</xm:sqref>
        </x14:conditionalFormatting>
        <x14:conditionalFormatting xmlns:xm="http://schemas.microsoft.com/office/excel/2006/main">
          <x14:cfRule type="cellIs" priority="5555" operator="between" id="{03F8D0A3-AD04-46DC-8023-5EE042416C0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R114</xm:sqref>
        </x14:conditionalFormatting>
        <x14:conditionalFormatting xmlns:xm="http://schemas.microsoft.com/office/excel/2006/main">
          <x14:cfRule type="cellIs" priority="5554" operator="between" id="{1918DEB3-CB44-4207-B79F-6E28446665F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R114</xm:sqref>
        </x14:conditionalFormatting>
        <x14:conditionalFormatting xmlns:xm="http://schemas.microsoft.com/office/excel/2006/main">
          <x14:cfRule type="cellIs" priority="5553" operator="between" id="{AA14A4B7-1ED7-432C-ACD6-B23D301A4C3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R114</xm:sqref>
        </x14:conditionalFormatting>
        <x14:conditionalFormatting xmlns:xm="http://schemas.microsoft.com/office/excel/2006/main">
          <x14:cfRule type="cellIs" priority="5551" operator="between" id="{E771EDC8-A09A-4B0D-9022-E49814E16FE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552" operator="equal" id="{989D4A5D-80D2-44E6-9DBF-C14D93F8FFB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R114</xm:sqref>
        </x14:conditionalFormatting>
        <x14:conditionalFormatting xmlns:xm="http://schemas.microsoft.com/office/excel/2006/main">
          <x14:cfRule type="cellIs" priority="5548" operator="equal" id="{4F63D2A3-B5D0-4175-907F-AE23F9FAA3E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49" operator="equal" id="{B5081EDF-7AB5-4EA6-8EEF-55E7EE083D9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R115</xm:sqref>
        </x14:conditionalFormatting>
        <x14:conditionalFormatting xmlns:xm="http://schemas.microsoft.com/office/excel/2006/main">
          <x14:cfRule type="cellIs" priority="5545" operator="equal" id="{73B056D2-AEB3-4E33-A9EB-459F58A63BA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46" operator="equal" id="{C764FA5C-F4DD-465B-91B7-EE74AEAACA1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47" operator="equal" id="{50B097E5-8D4F-4B2D-81A2-36DF7818959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R115</xm:sqref>
        </x14:conditionalFormatting>
        <x14:conditionalFormatting xmlns:xm="http://schemas.microsoft.com/office/excel/2006/main">
          <x14:cfRule type="cellIs" priority="5543" operator="equal" id="{6156736E-DEA1-4914-8CFB-8B0FB519C85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44" operator="equal" id="{3987F43D-6FC9-4E6E-ADA3-BAC4C8B492B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R115</xm:sqref>
        </x14:conditionalFormatting>
        <x14:conditionalFormatting xmlns:xm="http://schemas.microsoft.com/office/excel/2006/main">
          <x14:cfRule type="cellIs" priority="5542" operator="between" id="{E141C6C9-D1CC-4939-BF4D-E716238892A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R115</xm:sqref>
        </x14:conditionalFormatting>
        <x14:conditionalFormatting xmlns:xm="http://schemas.microsoft.com/office/excel/2006/main">
          <x14:cfRule type="cellIs" priority="5541" operator="between" id="{F8BDC3A1-00E1-4292-BE92-B72FA9739CF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R115</xm:sqref>
        </x14:conditionalFormatting>
        <x14:conditionalFormatting xmlns:xm="http://schemas.microsoft.com/office/excel/2006/main">
          <x14:cfRule type="cellIs" priority="5540" operator="between" id="{79796AB3-CEAA-4D01-B486-025204F8850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R115</xm:sqref>
        </x14:conditionalFormatting>
        <x14:conditionalFormatting xmlns:xm="http://schemas.microsoft.com/office/excel/2006/main">
          <x14:cfRule type="cellIs" priority="5539" operator="between" id="{60C194F6-EAA6-43EC-8EF0-FAB405297AB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R115</xm:sqref>
        </x14:conditionalFormatting>
        <x14:conditionalFormatting xmlns:xm="http://schemas.microsoft.com/office/excel/2006/main">
          <x14:cfRule type="cellIs" priority="5538" operator="between" id="{6965E12F-C82F-4B88-8AED-3093C257614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R115</xm:sqref>
        </x14:conditionalFormatting>
        <x14:conditionalFormatting xmlns:xm="http://schemas.microsoft.com/office/excel/2006/main">
          <x14:cfRule type="cellIs" priority="5536" operator="between" id="{C41C3CE1-80D8-4842-9956-5155D5CBB8A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537" operator="equal" id="{FE0A5938-13AD-40D7-A796-45335F166D0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R115</xm:sqref>
        </x14:conditionalFormatting>
        <x14:conditionalFormatting xmlns:xm="http://schemas.microsoft.com/office/excel/2006/main">
          <x14:cfRule type="cellIs" priority="5533" operator="equal" id="{C0FF9109-7B5B-498D-A357-6007F02BF95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34" operator="equal" id="{25425196-3577-4A09-80F3-797E8AACB5E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R116</xm:sqref>
        </x14:conditionalFormatting>
        <x14:conditionalFormatting xmlns:xm="http://schemas.microsoft.com/office/excel/2006/main">
          <x14:cfRule type="cellIs" priority="5530" operator="equal" id="{54DB2411-A634-47BB-870C-D5C09EBA9F3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31" operator="equal" id="{25A9752E-F963-47E5-8077-0BC4859338A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32" operator="equal" id="{BB56A740-7B8B-4ECF-8EAC-C8F6D9FC37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R116</xm:sqref>
        </x14:conditionalFormatting>
        <x14:conditionalFormatting xmlns:xm="http://schemas.microsoft.com/office/excel/2006/main">
          <x14:cfRule type="cellIs" priority="5528" operator="equal" id="{212FDD74-28C1-45B9-8521-E28667FA13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29" operator="equal" id="{B6E30B15-9DBC-487D-BE0F-FFA853BCD1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R116</xm:sqref>
        </x14:conditionalFormatting>
        <x14:conditionalFormatting xmlns:xm="http://schemas.microsoft.com/office/excel/2006/main">
          <x14:cfRule type="cellIs" priority="5527" operator="between" id="{7DB6AC6D-D6FC-4171-83B1-6873AC2F997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R116</xm:sqref>
        </x14:conditionalFormatting>
        <x14:conditionalFormatting xmlns:xm="http://schemas.microsoft.com/office/excel/2006/main">
          <x14:cfRule type="cellIs" priority="5526" operator="between" id="{9AB856FD-92C8-4808-9A6D-B2B405E9A0E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R116</xm:sqref>
        </x14:conditionalFormatting>
        <x14:conditionalFormatting xmlns:xm="http://schemas.microsoft.com/office/excel/2006/main">
          <x14:cfRule type="cellIs" priority="5525" operator="between" id="{53DE0BB1-1C2E-4FE0-B645-98A4EE64225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R116</xm:sqref>
        </x14:conditionalFormatting>
        <x14:conditionalFormatting xmlns:xm="http://schemas.microsoft.com/office/excel/2006/main">
          <x14:cfRule type="cellIs" priority="5524" operator="between" id="{7F312820-82F5-4F12-9020-28B8320C1D0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R116</xm:sqref>
        </x14:conditionalFormatting>
        <x14:conditionalFormatting xmlns:xm="http://schemas.microsoft.com/office/excel/2006/main">
          <x14:cfRule type="cellIs" priority="5523" operator="between" id="{C90C1826-EC64-4973-806B-84EB615CC2C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R116</xm:sqref>
        </x14:conditionalFormatting>
        <x14:conditionalFormatting xmlns:xm="http://schemas.microsoft.com/office/excel/2006/main">
          <x14:cfRule type="cellIs" priority="5521" operator="between" id="{49D47767-B9C9-419C-8A48-A8F3DC163C4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522" operator="equal" id="{31403001-671F-4403-B8E5-441EBCEC7BC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R116</xm:sqref>
        </x14:conditionalFormatting>
        <x14:conditionalFormatting xmlns:xm="http://schemas.microsoft.com/office/excel/2006/main">
          <x14:cfRule type="cellIs" priority="5334" operator="between" id="{9A9D0967-8007-4B68-96C9-13C76427531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L156</xm:sqref>
        </x14:conditionalFormatting>
        <x14:conditionalFormatting xmlns:xm="http://schemas.microsoft.com/office/excel/2006/main">
          <x14:cfRule type="cellIs" priority="5333" operator="between" id="{96E2009D-AF3A-4F39-888A-73F2501611C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L156</xm:sqref>
        </x14:conditionalFormatting>
        <x14:conditionalFormatting xmlns:xm="http://schemas.microsoft.com/office/excel/2006/main">
          <x14:cfRule type="cellIs" priority="5330" operator="equal" id="{2A0FF7DD-4778-4DEA-B21B-BFB1CA527F3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331" operator="equal" id="{85820D95-480F-4B31-83F2-9BFD31A3DC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332" operator="equal" id="{3CD4500D-D929-4859-9053-2C366A8022F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L156</xm:sqref>
        </x14:conditionalFormatting>
        <x14:conditionalFormatting xmlns:xm="http://schemas.microsoft.com/office/excel/2006/main">
          <x14:cfRule type="cellIs" priority="5328" operator="between" id="{7A8B2657-FE42-417D-B814-47B7800A5E5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329" operator="equal" id="{8569CDCC-3E2E-4548-BD82-16491A432D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L156</xm:sqref>
        </x14:conditionalFormatting>
        <x14:conditionalFormatting xmlns:xm="http://schemas.microsoft.com/office/excel/2006/main">
          <x14:cfRule type="cellIs" priority="5326" operator="equal" id="{B8684B75-97EA-4B03-9CB9-1EE1D9EA3E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327" operator="equal" id="{F6C87131-0797-41A6-9DBA-644847A44B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L156</xm:sqref>
        </x14:conditionalFormatting>
        <x14:conditionalFormatting xmlns:xm="http://schemas.microsoft.com/office/excel/2006/main">
          <x14:cfRule type="cellIs" priority="5325" operator="between" id="{F51DD2DB-9A60-49EE-8F4C-EA541DF945C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L156</xm:sqref>
        </x14:conditionalFormatting>
        <x14:conditionalFormatting xmlns:xm="http://schemas.microsoft.com/office/excel/2006/main">
          <x14:cfRule type="cellIs" priority="5324" operator="between" id="{1A34B612-2876-44C9-B2D5-567E818AAC3D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L156</xm:sqref>
        </x14:conditionalFormatting>
        <x14:conditionalFormatting xmlns:xm="http://schemas.microsoft.com/office/excel/2006/main">
          <x14:cfRule type="cellIs" priority="5323" operator="between" id="{CB9EE1B1-CFD2-4984-8CF2-D8109118B8A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L156</xm:sqref>
        </x14:conditionalFormatting>
        <x14:conditionalFormatting xmlns:xm="http://schemas.microsoft.com/office/excel/2006/main">
          <x14:cfRule type="cellIs" priority="5322" operator="between" id="{31AE1142-B375-4FEA-975E-73026111E2A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L156</xm:sqref>
        </x14:conditionalFormatting>
        <x14:conditionalFormatting xmlns:xm="http://schemas.microsoft.com/office/excel/2006/main">
          <x14:cfRule type="cellIs" priority="5321" operator="between" id="{8B47D0C5-2F70-4C05-A4EC-24D0BCF7772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L156</xm:sqref>
        </x14:conditionalFormatting>
        <x14:conditionalFormatting xmlns:xm="http://schemas.microsoft.com/office/excel/2006/main">
          <x14:cfRule type="cellIs" priority="5319" operator="between" id="{9E69620B-C3C1-456F-9438-ACBB1E7DCBA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320" operator="equal" id="{1081470F-45F2-4372-966E-7024B889F4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L156</xm:sqref>
        </x14:conditionalFormatting>
        <x14:conditionalFormatting xmlns:xm="http://schemas.microsoft.com/office/excel/2006/main">
          <x14:cfRule type="cellIs" priority="5317" operator="equal" id="{473839CF-B743-46E2-AD41-F674422CB26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318" operator="equal" id="{8B5E1BE8-8F51-405E-81A7-74781973C5C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L156</xm:sqref>
        </x14:conditionalFormatting>
        <x14:conditionalFormatting xmlns:xm="http://schemas.microsoft.com/office/excel/2006/main">
          <x14:cfRule type="cellIs" priority="5314" operator="equal" id="{021AA4EA-7BE7-4340-9FAF-DF29E8FB31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315" operator="equal" id="{34A8F769-8B1E-4844-8837-929FD20F2F3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316" operator="equal" id="{6BA294A0-775E-43BD-B68B-3D8D1EEAC9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N191:P191</xm:sqref>
        </x14:conditionalFormatting>
        <x14:conditionalFormatting xmlns:xm="http://schemas.microsoft.com/office/excel/2006/main">
          <x14:cfRule type="cellIs" priority="5312" operator="between" id="{6258FF33-B3D1-4A51-B8E4-BFEFF4CED49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313" operator="equal" id="{D341E6D9-9CA3-4DD9-8518-EB8A6701AD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N191:P191</xm:sqref>
        </x14:conditionalFormatting>
        <x14:conditionalFormatting xmlns:xm="http://schemas.microsoft.com/office/excel/2006/main">
          <x14:cfRule type="cellIs" priority="5310" operator="equal" id="{24B9E298-9837-470B-A1ED-79FCFA1B6DA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311" operator="equal" id="{FDA111FB-7749-4725-8CDB-AB90A0DD52D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N191:P191</xm:sqref>
        </x14:conditionalFormatting>
        <x14:conditionalFormatting xmlns:xm="http://schemas.microsoft.com/office/excel/2006/main">
          <x14:cfRule type="cellIs" priority="5309" operator="between" id="{4875200A-1018-461F-82E0-234CBD4A037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N191:P191</xm:sqref>
        </x14:conditionalFormatting>
        <x14:conditionalFormatting xmlns:xm="http://schemas.microsoft.com/office/excel/2006/main">
          <x14:cfRule type="cellIs" priority="5306" operator="equal" id="{757565BE-8CB0-4162-AD63-F82FABCFFD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307" operator="equal" id="{8C4A0189-EAFF-404B-91BC-5D6EA5434CC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308" operator="equal" id="{981F3084-C160-40E4-81D8-09F870EDD9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Q191:R191 V191</xm:sqref>
        </x14:conditionalFormatting>
        <x14:conditionalFormatting xmlns:xm="http://schemas.microsoft.com/office/excel/2006/main">
          <x14:cfRule type="cellIs" priority="5304" operator="between" id="{04694544-8C22-49A6-9184-4BF82E21E83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305" operator="equal" id="{13B02FDE-1CE5-4AD8-BCF5-51A0A279643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Q191:R191 V191</xm:sqref>
        </x14:conditionalFormatting>
        <x14:conditionalFormatting xmlns:xm="http://schemas.microsoft.com/office/excel/2006/main">
          <x14:cfRule type="cellIs" priority="5302" operator="equal" id="{66F5BEB0-9DE7-4CA9-95AE-8A133823CC9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303" operator="equal" id="{CF2F6617-0ACA-498C-B74B-93987FD93C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Q191:R191 V191</xm:sqref>
        </x14:conditionalFormatting>
        <x14:conditionalFormatting xmlns:xm="http://schemas.microsoft.com/office/excel/2006/main">
          <x14:cfRule type="cellIs" priority="5301" operator="between" id="{48D68E5B-6C2C-45E9-8395-AD6787D3AB5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Q191:R191 V191</xm:sqref>
        </x14:conditionalFormatting>
        <x14:conditionalFormatting xmlns:xm="http://schemas.microsoft.com/office/excel/2006/main">
          <x14:cfRule type="cellIs" priority="4150" operator="equal" id="{4BA61594-DCC7-437B-A054-854277718A1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51" operator="equal" id="{7941A3B4-9134-4CE1-BB96-FF7F91DBD1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L153:R155</xm:sqref>
        </x14:conditionalFormatting>
        <x14:conditionalFormatting xmlns:xm="http://schemas.microsoft.com/office/excel/2006/main">
          <x14:cfRule type="cellIs" priority="4147" operator="equal" id="{D324D502-7F4C-4C6D-B4E5-2395E501C2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48" operator="equal" id="{7B908E0B-6A92-4DA0-863B-4CE73837843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49" operator="equal" id="{6763B19A-A784-41FE-9427-7BD82483A6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L153:R155</xm:sqref>
        </x14:conditionalFormatting>
        <x14:conditionalFormatting xmlns:xm="http://schemas.microsoft.com/office/excel/2006/main">
          <x14:cfRule type="cellIs" priority="3410" operator="equal" id="{5952BF55-0C00-4BFD-957A-67DABA3A5B0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11" operator="equal" id="{06D56BDD-85C7-479F-9936-346D379BF00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12" operator="equal" id="{5127DEC5-6F43-482C-B475-38AFEF9066A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M193</xm:sqref>
        </x14:conditionalFormatting>
        <x14:conditionalFormatting xmlns:xm="http://schemas.microsoft.com/office/excel/2006/main">
          <x14:cfRule type="cellIs" priority="3408" operator="between" id="{27C0EA60-9A7F-410E-ABD4-C195658EE74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409" operator="equal" id="{DB2E3864-FD32-4D05-B09C-9C65C2C384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M193</xm:sqref>
        </x14:conditionalFormatting>
        <x14:conditionalFormatting xmlns:xm="http://schemas.microsoft.com/office/excel/2006/main">
          <x14:cfRule type="cellIs" priority="3406" operator="equal" id="{B1C69E72-33B8-4F98-9508-71F683D0248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07" operator="equal" id="{F0B34BF9-1C33-4FE7-855B-2B528361BD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M193</xm:sqref>
        </x14:conditionalFormatting>
        <x14:conditionalFormatting xmlns:xm="http://schemas.microsoft.com/office/excel/2006/main">
          <x14:cfRule type="cellIs" priority="3405" operator="between" id="{0C668393-D724-4363-AF5A-D0401C152DC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M193</xm:sqref>
        </x14:conditionalFormatting>
        <x14:conditionalFormatting xmlns:xm="http://schemas.microsoft.com/office/excel/2006/main">
          <x14:cfRule type="cellIs" priority="3402" operator="equal" id="{5FA18FB8-586B-4AC4-A3EC-C0ADBF89834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03" operator="equal" id="{186148EF-FCDC-431D-BA99-FC281F1E1B1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04" operator="equal" id="{68D461F3-854B-47B8-996A-14C511C5A03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M191</xm:sqref>
        </x14:conditionalFormatting>
        <x14:conditionalFormatting xmlns:xm="http://schemas.microsoft.com/office/excel/2006/main">
          <x14:cfRule type="cellIs" priority="3400" operator="between" id="{BE2FC05C-CB50-4B8A-96C4-6BC7CE0B791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401" operator="equal" id="{0BAE10B7-368B-47B6-B704-5A66C8D2B8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M191</xm:sqref>
        </x14:conditionalFormatting>
        <x14:conditionalFormatting xmlns:xm="http://schemas.microsoft.com/office/excel/2006/main">
          <x14:cfRule type="cellIs" priority="3398" operator="equal" id="{434CEB2D-15D2-4AC3-AB9C-65307D4B76F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99" operator="equal" id="{C8C74AE2-1177-4F85-BA2E-4A26293D875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M191</xm:sqref>
        </x14:conditionalFormatting>
        <x14:conditionalFormatting xmlns:xm="http://schemas.microsoft.com/office/excel/2006/main">
          <x14:cfRule type="cellIs" priority="3397" operator="between" id="{C739776D-B410-4B64-88CC-38ABCF6ADA9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M191</xm:sqref>
        </x14:conditionalFormatting>
        <x14:conditionalFormatting xmlns:xm="http://schemas.microsoft.com/office/excel/2006/main">
          <x14:cfRule type="cellIs" priority="3384" operator="equal" id="{8AD9328B-4B12-4BA0-BCE6-BBD81CF7B6F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85" operator="equal" id="{1E305C6B-6CD4-4AB1-8EAF-9CB0363424C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L106:L108</xm:sqref>
        </x14:conditionalFormatting>
        <x14:conditionalFormatting xmlns:xm="http://schemas.microsoft.com/office/excel/2006/main">
          <x14:cfRule type="cellIs" priority="3381" operator="equal" id="{1939A46B-B927-4C30-8E76-DC913FAF4B7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82" operator="equal" id="{7632F3E6-2E1A-417C-9D98-4E4D2CB477C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83" operator="equal" id="{415B3C7B-97B0-420A-A194-A015F384937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L106:L108</xm:sqref>
        </x14:conditionalFormatting>
        <x14:conditionalFormatting xmlns:xm="http://schemas.microsoft.com/office/excel/2006/main">
          <x14:cfRule type="cellIs" priority="3380" operator="between" id="{958049C4-DC5D-4334-850D-057BFAE665C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L106:L108</xm:sqref>
        </x14:conditionalFormatting>
        <x14:conditionalFormatting xmlns:xm="http://schemas.microsoft.com/office/excel/2006/main">
          <x14:cfRule type="cellIs" priority="3379" operator="between" id="{2A112473-D123-4ED5-A717-31A248C1E974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L106:L108</xm:sqref>
        </x14:conditionalFormatting>
        <x14:conditionalFormatting xmlns:xm="http://schemas.microsoft.com/office/excel/2006/main">
          <x14:cfRule type="cellIs" priority="3378" operator="between" id="{7C917B35-42A9-46E9-BB12-F9CAC23B938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L106:L108</xm:sqref>
        </x14:conditionalFormatting>
        <x14:conditionalFormatting xmlns:xm="http://schemas.microsoft.com/office/excel/2006/main">
          <x14:cfRule type="cellIs" priority="3377" operator="between" id="{AE3DC3CB-348C-48AD-B5D8-F3C24D8EF58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L106:L108</xm:sqref>
        </x14:conditionalFormatting>
        <x14:conditionalFormatting xmlns:xm="http://schemas.microsoft.com/office/excel/2006/main">
          <x14:cfRule type="cellIs" priority="3376" operator="between" id="{64414B1F-F71C-493B-8D46-266D613FAE2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L106:L108</xm:sqref>
        </x14:conditionalFormatting>
        <x14:conditionalFormatting xmlns:xm="http://schemas.microsoft.com/office/excel/2006/main">
          <x14:cfRule type="cellIs" priority="3374" operator="between" id="{47305D37-05E2-40E4-ADDE-0EFC0BC318D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375" operator="equal" id="{F200B067-51AF-462A-8C49-5F49BC9950E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L106:L108</xm:sqref>
        </x14:conditionalFormatting>
        <x14:conditionalFormatting xmlns:xm="http://schemas.microsoft.com/office/excel/2006/main">
          <x14:cfRule type="cellIs" priority="3305" operator="equal" id="{441A9A2A-C9A8-4382-8F73-1A96A9389C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06" operator="equal" id="{2DC21A66-F9A5-42A5-BBB4-2C0B766DE32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L106:L108</xm:sqref>
        </x14:conditionalFormatting>
        <x14:conditionalFormatting xmlns:xm="http://schemas.microsoft.com/office/excel/2006/main">
          <x14:cfRule type="cellIs" priority="3302" operator="equal" id="{0B881B39-5E36-4909-9048-67AA09E57C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03" operator="equal" id="{9A4CFDD9-2ED2-43E3-898D-F9604AA417F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04" operator="equal" id="{63BEC298-081F-4B77-9F9D-53B8671D3F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L106:L108</xm:sqref>
        </x14:conditionalFormatting>
        <x14:conditionalFormatting xmlns:xm="http://schemas.microsoft.com/office/excel/2006/main">
          <x14:cfRule type="cellIs" priority="3300" operator="equal" id="{7FB1A4CD-EF83-4011-B626-F77FE415AD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01" operator="equal" id="{7A492A31-7768-4E46-86DC-B9B1E42EB12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L106:L108</xm:sqref>
        </x14:conditionalFormatting>
        <x14:conditionalFormatting xmlns:xm="http://schemas.microsoft.com/office/excel/2006/main">
          <x14:cfRule type="cellIs" priority="3298" operator="equal" id="{61B7D004-FCC5-42B1-83F2-C0C41DABF9B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99" operator="equal" id="{5E936413-9A82-44B1-BA45-A07B1A39CE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P106:R106</xm:sqref>
        </x14:conditionalFormatting>
        <x14:conditionalFormatting xmlns:xm="http://schemas.microsoft.com/office/excel/2006/main">
          <x14:cfRule type="cellIs" priority="3295" operator="equal" id="{AE663F3D-B41F-4EAA-B278-45959566659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96" operator="equal" id="{8415560F-E1CA-43A9-BCE8-40CAD22007A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97" operator="equal" id="{7A7AA221-016E-418D-A24E-CAEF57A5D7F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P106:R106</xm:sqref>
        </x14:conditionalFormatting>
        <x14:conditionalFormatting xmlns:xm="http://schemas.microsoft.com/office/excel/2006/main">
          <x14:cfRule type="cellIs" priority="3293" operator="equal" id="{D477178E-9CBB-4AD3-A7A4-28A42C12097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94" operator="equal" id="{44EB0117-7B2E-4CB3-BA9E-59EA6AAF467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P106:R106</xm:sqref>
        </x14:conditionalFormatting>
        <x14:conditionalFormatting xmlns:xm="http://schemas.microsoft.com/office/excel/2006/main">
          <x14:cfRule type="cellIs" priority="3292" operator="between" id="{06A16CC7-425E-4077-A5E1-0C064548CEE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P106:R106</xm:sqref>
        </x14:conditionalFormatting>
        <x14:conditionalFormatting xmlns:xm="http://schemas.microsoft.com/office/excel/2006/main">
          <x14:cfRule type="cellIs" priority="3291" operator="between" id="{070B7727-E666-42EC-ADAC-272F3C9AE3D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P106:R106</xm:sqref>
        </x14:conditionalFormatting>
        <x14:conditionalFormatting xmlns:xm="http://schemas.microsoft.com/office/excel/2006/main">
          <x14:cfRule type="cellIs" priority="3290" operator="between" id="{1B4AE2C9-FF16-471E-8F09-DFE674D0F31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P106:R106</xm:sqref>
        </x14:conditionalFormatting>
        <x14:conditionalFormatting xmlns:xm="http://schemas.microsoft.com/office/excel/2006/main">
          <x14:cfRule type="cellIs" priority="3289" operator="between" id="{A4589C71-A4EF-483E-BE82-4D2E84F2507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P106:R106</xm:sqref>
        </x14:conditionalFormatting>
        <x14:conditionalFormatting xmlns:xm="http://schemas.microsoft.com/office/excel/2006/main">
          <x14:cfRule type="cellIs" priority="3288" operator="between" id="{AB327E57-ACE2-4BCF-B1FC-C61BF3C8A0E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P106:R106</xm:sqref>
        </x14:conditionalFormatting>
        <x14:conditionalFormatting xmlns:xm="http://schemas.microsoft.com/office/excel/2006/main">
          <x14:cfRule type="cellIs" priority="3286" operator="between" id="{06261B1F-C2B5-4E6C-841E-4DF85D4CE90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287" operator="equal" id="{EFF42C98-6732-4FFC-98E1-DACC836A60C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P106:R106</xm:sqref>
        </x14:conditionalFormatting>
        <x14:conditionalFormatting xmlns:xm="http://schemas.microsoft.com/office/excel/2006/main">
          <x14:cfRule type="cellIs" priority="3282" operator="equal" id="{8FBFCE56-D90E-4C98-B428-E98E2B29925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83" operator="equal" id="{0B2BCC07-B56E-4C16-9D95-0847F05287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P107:R107</xm:sqref>
        </x14:conditionalFormatting>
        <x14:conditionalFormatting xmlns:xm="http://schemas.microsoft.com/office/excel/2006/main">
          <x14:cfRule type="cellIs" priority="3280" operator="equal" id="{B67455DF-80CD-4FBD-A937-B55729E1888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81" operator="equal" id="{2B70F720-D33E-4C10-8073-D917688DE49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P107:R107</xm:sqref>
        </x14:conditionalFormatting>
        <x14:conditionalFormatting xmlns:xm="http://schemas.microsoft.com/office/excel/2006/main">
          <x14:cfRule type="cellIs" priority="3277" operator="equal" id="{04C199FE-C7CD-4B5B-B494-D66054F85CB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78" operator="equal" id="{3F035830-527F-4803-B527-3474577779C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79" operator="equal" id="{43959D83-3CEA-4955-9846-7968A281615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P107:R107</xm:sqref>
        </x14:conditionalFormatting>
        <x14:conditionalFormatting xmlns:xm="http://schemas.microsoft.com/office/excel/2006/main">
          <x14:cfRule type="cellIs" priority="3276" operator="between" id="{B0FEEA8F-2458-44CF-BE5D-F50EF4279E2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P107:R107</xm:sqref>
        </x14:conditionalFormatting>
        <x14:conditionalFormatting xmlns:xm="http://schemas.microsoft.com/office/excel/2006/main">
          <x14:cfRule type="cellIs" priority="3275" operator="between" id="{4EBEC242-A7DB-4281-8229-D28EF37004B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P107:R107</xm:sqref>
        </x14:conditionalFormatting>
        <x14:conditionalFormatting xmlns:xm="http://schemas.microsoft.com/office/excel/2006/main">
          <x14:cfRule type="cellIs" priority="3274" operator="between" id="{5F0E2E09-287A-474A-ACBE-E5838B9877F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P107:R107</xm:sqref>
        </x14:conditionalFormatting>
        <x14:conditionalFormatting xmlns:xm="http://schemas.microsoft.com/office/excel/2006/main">
          <x14:cfRule type="cellIs" priority="3273" operator="between" id="{4F7C63C7-8B7A-422D-B796-9F5499C5762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P107:R107</xm:sqref>
        </x14:conditionalFormatting>
        <x14:conditionalFormatting xmlns:xm="http://schemas.microsoft.com/office/excel/2006/main">
          <x14:cfRule type="cellIs" priority="3272" operator="between" id="{F5952D6F-189D-4206-9F16-31F7589BD67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P107:R107</xm:sqref>
        </x14:conditionalFormatting>
        <x14:conditionalFormatting xmlns:xm="http://schemas.microsoft.com/office/excel/2006/main">
          <x14:cfRule type="cellIs" priority="3270" operator="between" id="{532B3387-6EB5-4CBA-8733-962912B0EF2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271" operator="equal" id="{80F449B9-529B-46A1-A9D1-8421F63D691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P107:R107</xm:sqref>
        </x14:conditionalFormatting>
        <x14:conditionalFormatting xmlns:xm="http://schemas.microsoft.com/office/excel/2006/main">
          <x14:cfRule type="cellIs" priority="3267" operator="equal" id="{4D8ADACF-5F92-4772-84BD-F14A467D46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68" operator="equal" id="{1059468E-4A0D-4DD5-AD71-4BFFA4FD9B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69" operator="equal" id="{6969AEA6-8CA3-4939-B93A-9A0E09F29FD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P107:R107</xm:sqref>
        </x14:conditionalFormatting>
        <x14:conditionalFormatting xmlns:xm="http://schemas.microsoft.com/office/excel/2006/main">
          <x14:cfRule type="cellIs" priority="3265" operator="equal" id="{5185279E-F5E4-41F1-A62C-B63EA4A6C4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66" operator="equal" id="{568A58E2-73DA-4BF7-B6AF-4443B9016A4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P107:R107</xm:sqref>
        </x14:conditionalFormatting>
        <x14:conditionalFormatting xmlns:xm="http://schemas.microsoft.com/office/excel/2006/main">
          <x14:cfRule type="cellIs" priority="3263" operator="equal" id="{03869572-C7E3-4633-978F-D1D076CCF1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64" operator="equal" id="{01CE4249-17BF-4712-8B26-9170FA803A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V106</xm:sqref>
        </x14:conditionalFormatting>
        <x14:conditionalFormatting xmlns:xm="http://schemas.microsoft.com/office/excel/2006/main">
          <x14:cfRule type="cellIs" priority="3260" operator="equal" id="{8CA339AB-1F78-41AF-8FCC-7805B61725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61" operator="equal" id="{63B1F110-2BEF-40A2-A977-964B4B022E7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62" operator="equal" id="{61933FDF-3A76-42B7-A213-90CAA996CB7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V106</xm:sqref>
        </x14:conditionalFormatting>
        <x14:conditionalFormatting xmlns:xm="http://schemas.microsoft.com/office/excel/2006/main">
          <x14:cfRule type="cellIs" priority="3258" operator="equal" id="{FD0D114B-203E-4CBE-9C7D-D6D74486AA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59" operator="equal" id="{E17BFCDA-AB11-42E7-8E22-F5A744899A5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V106</xm:sqref>
        </x14:conditionalFormatting>
        <x14:conditionalFormatting xmlns:xm="http://schemas.microsoft.com/office/excel/2006/main">
          <x14:cfRule type="cellIs" priority="3257" operator="between" id="{9165E2D8-9FBE-4E47-A314-0068F8EBC42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V106</xm:sqref>
        </x14:conditionalFormatting>
        <x14:conditionalFormatting xmlns:xm="http://schemas.microsoft.com/office/excel/2006/main">
          <x14:cfRule type="cellIs" priority="3256" operator="between" id="{810D17B6-1FA5-4F49-8B9F-8B8CF7170D1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V106</xm:sqref>
        </x14:conditionalFormatting>
        <x14:conditionalFormatting xmlns:xm="http://schemas.microsoft.com/office/excel/2006/main">
          <x14:cfRule type="cellIs" priority="3255" operator="between" id="{57187F49-7055-4A9C-BFA9-65CD8420292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V106</xm:sqref>
        </x14:conditionalFormatting>
        <x14:conditionalFormatting xmlns:xm="http://schemas.microsoft.com/office/excel/2006/main">
          <x14:cfRule type="cellIs" priority="3254" operator="between" id="{4CB1679E-64B9-4D0F-914C-FA279EEA84F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V106</xm:sqref>
        </x14:conditionalFormatting>
        <x14:conditionalFormatting xmlns:xm="http://schemas.microsoft.com/office/excel/2006/main">
          <x14:cfRule type="cellIs" priority="3253" operator="between" id="{482DCD5E-77E6-4359-B311-12E78CA5197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V106</xm:sqref>
        </x14:conditionalFormatting>
        <x14:conditionalFormatting xmlns:xm="http://schemas.microsoft.com/office/excel/2006/main">
          <x14:cfRule type="cellIs" priority="3251" operator="between" id="{3B185A1B-4342-479C-A3E9-9EEA5B0E80E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252" operator="equal" id="{699CC6AB-22A6-4A04-8E43-F4A7755DB11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V106</xm:sqref>
        </x14:conditionalFormatting>
        <x14:conditionalFormatting xmlns:xm="http://schemas.microsoft.com/office/excel/2006/main">
          <x14:cfRule type="cellIs" priority="3248" operator="equal" id="{E3F52EE1-D015-4383-B296-1BF50E60C0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49" operator="equal" id="{F6E02D1D-0B8B-4E27-86B9-ED4C89F057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V107</xm:sqref>
        </x14:conditionalFormatting>
        <x14:conditionalFormatting xmlns:xm="http://schemas.microsoft.com/office/excel/2006/main">
          <x14:cfRule type="cellIs" priority="3245" operator="equal" id="{5D453233-4E7F-4F05-8D31-FF266B2AD41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46" operator="equal" id="{1C8A0DDC-ADB4-4460-9BDF-3DB262CA878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47" operator="equal" id="{4F9FF48C-4A9B-4FB9-90E6-4961AB3B7B4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V107</xm:sqref>
        </x14:conditionalFormatting>
        <x14:conditionalFormatting xmlns:xm="http://schemas.microsoft.com/office/excel/2006/main">
          <x14:cfRule type="cellIs" priority="3243" operator="equal" id="{40FD1320-A449-44FE-B124-B6EAB9C351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44" operator="equal" id="{2A5CD176-16DD-4874-A9B1-39895D19639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V107</xm:sqref>
        </x14:conditionalFormatting>
        <x14:conditionalFormatting xmlns:xm="http://schemas.microsoft.com/office/excel/2006/main">
          <x14:cfRule type="cellIs" priority="3242" operator="between" id="{78A7C23B-0DB8-4DF6-9AFD-FE3BAFB5B4C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V107</xm:sqref>
        </x14:conditionalFormatting>
        <x14:conditionalFormatting xmlns:xm="http://schemas.microsoft.com/office/excel/2006/main">
          <x14:cfRule type="cellIs" priority="3241" operator="between" id="{41C0E4EA-41BD-42A4-9D5C-28083BE72FA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V107</xm:sqref>
        </x14:conditionalFormatting>
        <x14:conditionalFormatting xmlns:xm="http://schemas.microsoft.com/office/excel/2006/main">
          <x14:cfRule type="cellIs" priority="3240" operator="between" id="{5EB90327-AF88-4F4C-9C8C-4EA5DC826D8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V107</xm:sqref>
        </x14:conditionalFormatting>
        <x14:conditionalFormatting xmlns:xm="http://schemas.microsoft.com/office/excel/2006/main">
          <x14:cfRule type="cellIs" priority="3239" operator="between" id="{E7AAF339-D32A-432A-A3E6-2FD5E1AA58F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V107</xm:sqref>
        </x14:conditionalFormatting>
        <x14:conditionalFormatting xmlns:xm="http://schemas.microsoft.com/office/excel/2006/main">
          <x14:cfRule type="cellIs" priority="3238" operator="between" id="{7FDCB99C-B5E1-4D61-9469-59896D11A35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V107</xm:sqref>
        </x14:conditionalFormatting>
        <x14:conditionalFormatting xmlns:xm="http://schemas.microsoft.com/office/excel/2006/main">
          <x14:cfRule type="cellIs" priority="3236" operator="between" id="{7A6A3BAD-AEAC-490E-9830-82CD3A5CC77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237" operator="equal" id="{43EBD92C-5EB1-4C76-BC2F-897EE51554A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V107</xm:sqref>
        </x14:conditionalFormatting>
        <x14:conditionalFormatting xmlns:xm="http://schemas.microsoft.com/office/excel/2006/main">
          <x14:cfRule type="cellIs" priority="3056" operator="equal" id="{471C145B-1B31-4A57-B81A-F395D8E00EC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57" operator="equal" id="{A52DD25E-9386-4094-82E3-623A362E97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M106:M108</xm:sqref>
        </x14:conditionalFormatting>
        <x14:conditionalFormatting xmlns:xm="http://schemas.microsoft.com/office/excel/2006/main">
          <x14:cfRule type="cellIs" priority="3053" operator="equal" id="{EE528598-991E-4EB7-83DB-547984190D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54" operator="equal" id="{B9C1C1F5-129D-43C9-96BC-95543D6BF18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55" operator="equal" id="{C6468024-F038-4D56-A9B6-ACE167F95E3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M106:M108</xm:sqref>
        </x14:conditionalFormatting>
        <x14:conditionalFormatting xmlns:xm="http://schemas.microsoft.com/office/excel/2006/main">
          <x14:cfRule type="cellIs" priority="3052" operator="between" id="{32C81596-5420-4D63-BA48-6EAC2E553B9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M106:M108</xm:sqref>
        </x14:conditionalFormatting>
        <x14:conditionalFormatting xmlns:xm="http://schemas.microsoft.com/office/excel/2006/main">
          <x14:cfRule type="cellIs" priority="3051" operator="between" id="{9B1AEB8C-112B-4A70-8EA1-FB7C8607197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M106:M108</xm:sqref>
        </x14:conditionalFormatting>
        <x14:conditionalFormatting xmlns:xm="http://schemas.microsoft.com/office/excel/2006/main">
          <x14:cfRule type="cellIs" priority="3050" operator="between" id="{E7F8C90D-C150-4223-B5D3-BA6133997F0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M106:M108</xm:sqref>
        </x14:conditionalFormatting>
        <x14:conditionalFormatting xmlns:xm="http://schemas.microsoft.com/office/excel/2006/main">
          <x14:cfRule type="cellIs" priority="3049" operator="between" id="{4DB1A2A5-87B6-4B73-BFE0-793098792E8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M106:M108</xm:sqref>
        </x14:conditionalFormatting>
        <x14:conditionalFormatting xmlns:xm="http://schemas.microsoft.com/office/excel/2006/main">
          <x14:cfRule type="cellIs" priority="3048" operator="between" id="{6B1EC615-AE21-49CC-A278-0187485A7A2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M106:M108</xm:sqref>
        </x14:conditionalFormatting>
        <x14:conditionalFormatting xmlns:xm="http://schemas.microsoft.com/office/excel/2006/main">
          <x14:cfRule type="cellIs" priority="3046" operator="between" id="{16C99649-6AB9-47FF-9B18-B89155B535F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047" operator="equal" id="{DB3C5DFF-6F08-4D2F-8B4E-BC9992963D7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M106:M108</xm:sqref>
        </x14:conditionalFormatting>
        <x14:conditionalFormatting xmlns:xm="http://schemas.microsoft.com/office/excel/2006/main">
          <x14:cfRule type="cellIs" priority="3044" operator="equal" id="{6A27F002-F617-4E2A-8DE3-1419C34D3FE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45" operator="equal" id="{CD9B95DD-2A20-4098-9304-30A0C144D7B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M106:M108</xm:sqref>
        </x14:conditionalFormatting>
        <x14:conditionalFormatting xmlns:xm="http://schemas.microsoft.com/office/excel/2006/main">
          <x14:cfRule type="cellIs" priority="3041" operator="equal" id="{61BA4805-C0B0-41ED-A6AC-D3855D392BE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42" operator="equal" id="{02A41C99-8321-491C-93AD-42760DBDDB4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43" operator="equal" id="{0AD4DD2A-5FCD-4B91-A506-C38E0C604F9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M106:M108</xm:sqref>
        </x14:conditionalFormatting>
        <x14:conditionalFormatting xmlns:xm="http://schemas.microsoft.com/office/excel/2006/main">
          <x14:cfRule type="cellIs" priority="3039" operator="equal" id="{52AA01B8-4B15-4D55-9531-7351544550F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40" operator="equal" id="{9AB40589-C4AE-4F0F-9F58-A8C3B287040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M106:M108</xm:sqref>
        </x14:conditionalFormatting>
        <x14:conditionalFormatting xmlns:xm="http://schemas.microsoft.com/office/excel/2006/main">
          <x14:cfRule type="cellIs" priority="3037" operator="equal" id="{0FB15811-E3B5-43C8-897C-901EC7A55CF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38" operator="equal" id="{FDC848A2-783B-4773-A017-8D1C89729CA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N50:N73 N115:N122 N95:N104 N109 N86:N93 N127:N130</xm:sqref>
        </x14:conditionalFormatting>
        <x14:conditionalFormatting xmlns:xm="http://schemas.microsoft.com/office/excel/2006/main">
          <x14:cfRule type="cellIs" priority="3034" operator="equal" id="{6E39C5C7-ED7F-40E4-84AE-197463B82DF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35" operator="equal" id="{FB40B80D-2A6B-4FF8-BA84-2ECA9A6EFCB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36" operator="equal" id="{4504D002-0BAE-4369-8BA8-0E6550A661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N50:N73 N115:N122 N95:N104 N109 N86:N93 N127:N130</xm:sqref>
        </x14:conditionalFormatting>
        <x14:conditionalFormatting xmlns:xm="http://schemas.microsoft.com/office/excel/2006/main">
          <x14:cfRule type="cellIs" priority="3032" operator="equal" id="{F122DCBA-3EC8-4500-869D-941FED46F70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33" operator="equal" id="{3E67EBE2-8C49-4E44-ABA2-9050A1383B8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N50:N73 N115:N122 N95:N104 N109 N86:N93 N127:N130</xm:sqref>
        </x14:conditionalFormatting>
        <x14:conditionalFormatting xmlns:xm="http://schemas.microsoft.com/office/excel/2006/main">
          <x14:cfRule type="cellIs" priority="3031" operator="between" id="{DA9BC3EB-3384-4E49-B359-293A311682F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N50:N73 N115:N122 N95:N104 N109 N86:N93 N127:N130</xm:sqref>
        </x14:conditionalFormatting>
        <x14:conditionalFormatting xmlns:xm="http://schemas.microsoft.com/office/excel/2006/main">
          <x14:cfRule type="cellIs" priority="3030" operator="between" id="{315AFBD5-7038-4117-A1FF-089A3F8F24B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N50:N73 N115:N122 N95:N104 N109 N86:N93 N127:N130</xm:sqref>
        </x14:conditionalFormatting>
        <x14:conditionalFormatting xmlns:xm="http://schemas.microsoft.com/office/excel/2006/main">
          <x14:cfRule type="cellIs" priority="3029" operator="between" id="{6246CD25-1FE7-488B-8B13-B1F8FD84976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N50:N73 N115:N122 N95:N104 N109 N86:N93 N127:N130</xm:sqref>
        </x14:conditionalFormatting>
        <x14:conditionalFormatting xmlns:xm="http://schemas.microsoft.com/office/excel/2006/main">
          <x14:cfRule type="cellIs" priority="3028" operator="between" id="{0B949018-A934-493D-8FD8-7EC0672BA25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N50:N73 N115:N122 N95:N104 N109 N86:N93 N127:N130</xm:sqref>
        </x14:conditionalFormatting>
        <x14:conditionalFormatting xmlns:xm="http://schemas.microsoft.com/office/excel/2006/main">
          <x14:cfRule type="cellIs" priority="3027" operator="between" id="{496E004C-4AE8-4BA3-AA40-E50B386F159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N50:N73 N115:N122 N95:N104 N109 N86:N93 N127:N130</xm:sqref>
        </x14:conditionalFormatting>
        <x14:conditionalFormatting xmlns:xm="http://schemas.microsoft.com/office/excel/2006/main">
          <x14:cfRule type="cellIs" priority="3025" operator="between" id="{BACBBCE1-FD85-4E0D-847F-58B601113D7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026" operator="equal" id="{D9E6636E-BF4A-41EA-9544-DEF88020F91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N50:N73 N115:N122 N95:N104 N109 N86:N93 N127:N130</xm:sqref>
        </x14:conditionalFormatting>
        <x14:conditionalFormatting xmlns:xm="http://schemas.microsoft.com/office/excel/2006/main">
          <x14:cfRule type="cellIs" priority="3007" operator="equal" id="{C616AC13-184B-43AB-97DF-C0F4C692378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08" operator="equal" id="{F57F4C01-C31F-44DC-A5E2-B7A3B0E2C40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N111</xm:sqref>
        </x14:conditionalFormatting>
        <x14:conditionalFormatting xmlns:xm="http://schemas.microsoft.com/office/excel/2006/main">
          <x14:cfRule type="cellIs" priority="3005" operator="equal" id="{7D60E427-5819-4394-A4B9-747AA28DE0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06" operator="equal" id="{4BBA940D-C276-43ED-9193-A7DC9E540FF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N111</xm:sqref>
        </x14:conditionalFormatting>
        <x14:conditionalFormatting xmlns:xm="http://schemas.microsoft.com/office/excel/2006/main">
          <x14:cfRule type="cellIs" priority="3002" operator="equal" id="{0B5BE095-5778-44F1-9062-CBFED9A6F4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03" operator="equal" id="{961C9473-059B-4119-8CA2-52B8201A681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04" operator="equal" id="{98ABD2F3-22A3-45FB-ABBC-D529FBFB7E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N111</xm:sqref>
        </x14:conditionalFormatting>
        <x14:conditionalFormatting xmlns:xm="http://schemas.microsoft.com/office/excel/2006/main">
          <x14:cfRule type="cellIs" priority="3001" operator="between" id="{484A853C-8891-4683-98D0-57A970EAF33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N111</xm:sqref>
        </x14:conditionalFormatting>
        <x14:conditionalFormatting xmlns:xm="http://schemas.microsoft.com/office/excel/2006/main">
          <x14:cfRule type="cellIs" priority="3000" operator="between" id="{102E038A-043E-429E-9411-4D36BC1A04C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N111</xm:sqref>
        </x14:conditionalFormatting>
        <x14:conditionalFormatting xmlns:xm="http://schemas.microsoft.com/office/excel/2006/main">
          <x14:cfRule type="cellIs" priority="2999" operator="between" id="{CEF5B9BC-0AE0-4C0A-B49A-DD827B6892C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N111</xm:sqref>
        </x14:conditionalFormatting>
        <x14:conditionalFormatting xmlns:xm="http://schemas.microsoft.com/office/excel/2006/main">
          <x14:cfRule type="cellIs" priority="2998" operator="between" id="{C62251FF-315E-48D8-838A-022541B4CCD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N111</xm:sqref>
        </x14:conditionalFormatting>
        <x14:conditionalFormatting xmlns:xm="http://schemas.microsoft.com/office/excel/2006/main">
          <x14:cfRule type="cellIs" priority="2997" operator="between" id="{124CC30E-45C3-4897-8553-B227C927331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N111</xm:sqref>
        </x14:conditionalFormatting>
        <x14:conditionalFormatting xmlns:xm="http://schemas.microsoft.com/office/excel/2006/main">
          <x14:cfRule type="cellIs" priority="2995" operator="between" id="{AD24B5E9-D2CB-4F26-ABCF-75AF8C19B2D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996" operator="equal" id="{8F922A41-1A17-42FD-8D2C-9D4656ADF53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N111</xm:sqref>
        </x14:conditionalFormatting>
        <x14:conditionalFormatting xmlns:xm="http://schemas.microsoft.com/office/excel/2006/main">
          <x14:cfRule type="cellIs" priority="2992" operator="equal" id="{14321EEB-7D1D-4D1F-A57F-396A0F5EDB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93" operator="equal" id="{10F3C425-6FD3-4318-A1BC-E7A444FF521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94" operator="equal" id="{B3BC146A-467B-48FF-83E8-49AC0846B0D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N111</xm:sqref>
        </x14:conditionalFormatting>
        <x14:conditionalFormatting xmlns:xm="http://schemas.microsoft.com/office/excel/2006/main">
          <x14:cfRule type="cellIs" priority="2990" operator="equal" id="{9D0CFA1A-F1C4-486A-90CA-A21ED2DF094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91" operator="equal" id="{6EFF66D4-4245-42C8-8A70-32A72AD05B8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N111</xm:sqref>
        </x14:conditionalFormatting>
        <x14:conditionalFormatting xmlns:xm="http://schemas.microsoft.com/office/excel/2006/main">
          <x14:cfRule type="cellIs" priority="2988" operator="equal" id="{48DB2A48-8311-452E-84E6-E8F71FA7DCB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89" operator="equal" id="{D767F8B6-6EA8-4DAF-AAAA-5D593D69B0A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N112</xm:sqref>
        </x14:conditionalFormatting>
        <x14:conditionalFormatting xmlns:xm="http://schemas.microsoft.com/office/excel/2006/main">
          <x14:cfRule type="cellIs" priority="2986" operator="equal" id="{94C2426A-B33E-4B42-829F-8463BE4D92B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87" operator="equal" id="{F01C09E5-0160-4B73-A76C-908E3B4D22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N112</xm:sqref>
        </x14:conditionalFormatting>
        <x14:conditionalFormatting xmlns:xm="http://schemas.microsoft.com/office/excel/2006/main">
          <x14:cfRule type="cellIs" priority="2983" operator="equal" id="{A0E9DAE1-7AB4-4A1F-B820-FDA6EA61E88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84" operator="equal" id="{8D252D14-6765-45B7-9749-2135C237925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85" operator="equal" id="{6BF132E5-8975-48B3-AEF3-CE49C517441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N112</xm:sqref>
        </x14:conditionalFormatting>
        <x14:conditionalFormatting xmlns:xm="http://schemas.microsoft.com/office/excel/2006/main">
          <x14:cfRule type="cellIs" priority="2982" operator="between" id="{E6F34A35-E425-4DEF-BE3B-56DB2F4D8A1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N112</xm:sqref>
        </x14:conditionalFormatting>
        <x14:conditionalFormatting xmlns:xm="http://schemas.microsoft.com/office/excel/2006/main">
          <x14:cfRule type="cellIs" priority="2981" operator="between" id="{A063696C-8913-4942-994B-CA4665EF8BF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N112</xm:sqref>
        </x14:conditionalFormatting>
        <x14:conditionalFormatting xmlns:xm="http://schemas.microsoft.com/office/excel/2006/main">
          <x14:cfRule type="cellIs" priority="2980" operator="between" id="{5222AC40-A04B-46EA-9E40-8C92C824A1F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N112</xm:sqref>
        </x14:conditionalFormatting>
        <x14:conditionalFormatting xmlns:xm="http://schemas.microsoft.com/office/excel/2006/main">
          <x14:cfRule type="cellIs" priority="2979" operator="between" id="{12AC2E59-9CD7-4302-9752-478DE8E3609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N112</xm:sqref>
        </x14:conditionalFormatting>
        <x14:conditionalFormatting xmlns:xm="http://schemas.microsoft.com/office/excel/2006/main">
          <x14:cfRule type="cellIs" priority="2978" operator="between" id="{EF924ADD-99D8-475F-BBA5-CAE89DDC35D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N112</xm:sqref>
        </x14:conditionalFormatting>
        <x14:conditionalFormatting xmlns:xm="http://schemas.microsoft.com/office/excel/2006/main">
          <x14:cfRule type="cellIs" priority="2976" operator="between" id="{BFF220A4-760B-4C43-9E30-EA7569F1B32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977" operator="equal" id="{B9354A5F-9C58-4754-9969-E9D905B3462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N112</xm:sqref>
        </x14:conditionalFormatting>
        <x14:conditionalFormatting xmlns:xm="http://schemas.microsoft.com/office/excel/2006/main">
          <x14:cfRule type="cellIs" priority="2973" operator="equal" id="{5DD12B71-01A7-4204-8106-27A9292CC5D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74" operator="equal" id="{5E1826B6-E9C2-4D5D-B77F-F9B140E7EF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75" operator="equal" id="{BC3153B8-1403-40D9-AA0A-66E755E23A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N112</xm:sqref>
        </x14:conditionalFormatting>
        <x14:conditionalFormatting xmlns:xm="http://schemas.microsoft.com/office/excel/2006/main">
          <x14:cfRule type="cellIs" priority="2971" operator="equal" id="{0CBEBDB6-6F9F-4728-97A6-079A0C7A833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72" operator="equal" id="{CC47A3A8-49A4-4A77-9CA3-FD08995BD1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N112</xm:sqref>
        </x14:conditionalFormatting>
        <x14:conditionalFormatting xmlns:xm="http://schemas.microsoft.com/office/excel/2006/main">
          <x14:cfRule type="cellIs" priority="2969" operator="equal" id="{FB8E7184-C252-41AD-8360-F1F7B414D28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70" operator="equal" id="{B3654CA4-9B52-4A99-ADA4-A5AC5C1183F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N94</xm:sqref>
        </x14:conditionalFormatting>
        <x14:conditionalFormatting xmlns:xm="http://schemas.microsoft.com/office/excel/2006/main">
          <x14:cfRule type="cellIs" priority="2967" operator="equal" id="{5BACC77B-3F55-4824-BA9E-ABFAE052EA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68" operator="equal" id="{7A4772A1-E36A-4AFD-AB01-1EF59D7C06A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N94</xm:sqref>
        </x14:conditionalFormatting>
        <x14:conditionalFormatting xmlns:xm="http://schemas.microsoft.com/office/excel/2006/main">
          <x14:cfRule type="cellIs" priority="2964" operator="equal" id="{90206CBA-B814-42FC-9745-676E9A9BBD1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65" operator="equal" id="{633708E7-DFD0-4DEA-951B-474C152D4B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66" operator="equal" id="{3807EDB5-80F1-4A48-9465-5A61D22405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N94</xm:sqref>
        </x14:conditionalFormatting>
        <x14:conditionalFormatting xmlns:xm="http://schemas.microsoft.com/office/excel/2006/main">
          <x14:cfRule type="cellIs" priority="2963" operator="between" id="{70015E20-1FB7-46C6-8814-E84404AA99D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N94</xm:sqref>
        </x14:conditionalFormatting>
        <x14:conditionalFormatting xmlns:xm="http://schemas.microsoft.com/office/excel/2006/main">
          <x14:cfRule type="cellIs" priority="2962" operator="between" id="{DBE2DDA9-7F88-423B-B7E3-847E2C87EF2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N94</xm:sqref>
        </x14:conditionalFormatting>
        <x14:conditionalFormatting xmlns:xm="http://schemas.microsoft.com/office/excel/2006/main">
          <x14:cfRule type="cellIs" priority="2961" operator="between" id="{4EF3675A-9124-4D51-B805-9CADB5FC1E6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N94</xm:sqref>
        </x14:conditionalFormatting>
        <x14:conditionalFormatting xmlns:xm="http://schemas.microsoft.com/office/excel/2006/main">
          <x14:cfRule type="cellIs" priority="2960" operator="between" id="{919C572C-ABF9-413A-AAEC-27D3A96F61F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N94</xm:sqref>
        </x14:conditionalFormatting>
        <x14:conditionalFormatting xmlns:xm="http://schemas.microsoft.com/office/excel/2006/main">
          <x14:cfRule type="cellIs" priority="2959" operator="between" id="{10AD20E6-6C8B-449E-AC8D-738CA705124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N94</xm:sqref>
        </x14:conditionalFormatting>
        <x14:conditionalFormatting xmlns:xm="http://schemas.microsoft.com/office/excel/2006/main">
          <x14:cfRule type="cellIs" priority="2957" operator="between" id="{68A27FEF-2D53-4DC3-A26F-74BB77A09C2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958" operator="equal" id="{80FE6C5C-7C01-4C87-BC7A-B60E4DFBC04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N94</xm:sqref>
        </x14:conditionalFormatting>
        <x14:conditionalFormatting xmlns:xm="http://schemas.microsoft.com/office/excel/2006/main">
          <x14:cfRule type="cellIs" priority="2954" operator="equal" id="{E25C9060-D9B7-405D-B5E1-10739DB53BE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55" operator="equal" id="{AD54CB67-C0A8-4286-9ECC-BF4C733BAEE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56" operator="equal" id="{08A5A80F-6A42-4968-91EA-0FB10BB4DA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N94</xm:sqref>
        </x14:conditionalFormatting>
        <x14:conditionalFormatting xmlns:xm="http://schemas.microsoft.com/office/excel/2006/main">
          <x14:cfRule type="cellIs" priority="2952" operator="equal" id="{2757E761-5966-404C-B75B-E1009676D7B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53" operator="equal" id="{42D8B33E-CC04-4C2E-BAF6-CBE3B7937A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N94</xm:sqref>
        </x14:conditionalFormatting>
        <x14:conditionalFormatting xmlns:xm="http://schemas.microsoft.com/office/excel/2006/main">
          <x14:cfRule type="cellIs" priority="2950" operator="equal" id="{ED586BBB-1278-4B9B-846A-0EA94F7AB81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51" operator="equal" id="{479A60B8-9E24-415B-B201-1EE902C9682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N110</xm:sqref>
        </x14:conditionalFormatting>
        <x14:conditionalFormatting xmlns:xm="http://schemas.microsoft.com/office/excel/2006/main">
          <x14:cfRule type="cellIs" priority="2947" operator="equal" id="{6A29B9A4-9A76-48DC-BA0B-087706BC305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48" operator="equal" id="{B5F19D32-E56F-4855-89E7-E365F721305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49" operator="equal" id="{AEE47684-BCAE-48CA-9856-FC1F7C15421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N110</xm:sqref>
        </x14:conditionalFormatting>
        <x14:conditionalFormatting xmlns:xm="http://schemas.microsoft.com/office/excel/2006/main">
          <x14:cfRule type="cellIs" priority="2945" operator="equal" id="{2F2557E5-B2FD-4259-B36A-88B63F77BD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46" operator="equal" id="{F80F80E8-7D44-468E-BF5F-0959E5E8D2F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N110</xm:sqref>
        </x14:conditionalFormatting>
        <x14:conditionalFormatting xmlns:xm="http://schemas.microsoft.com/office/excel/2006/main">
          <x14:cfRule type="cellIs" priority="2944" operator="between" id="{8026124F-06A9-42A5-8B69-CC6BA6815A6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N110</xm:sqref>
        </x14:conditionalFormatting>
        <x14:conditionalFormatting xmlns:xm="http://schemas.microsoft.com/office/excel/2006/main">
          <x14:cfRule type="cellIs" priority="2943" operator="between" id="{D228592E-9D3E-43E4-A659-7057C404E9A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N110</xm:sqref>
        </x14:conditionalFormatting>
        <x14:conditionalFormatting xmlns:xm="http://schemas.microsoft.com/office/excel/2006/main">
          <x14:cfRule type="cellIs" priority="2942" operator="between" id="{0AE24EE3-F081-49A6-B479-48E0B234CA3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N110</xm:sqref>
        </x14:conditionalFormatting>
        <x14:conditionalFormatting xmlns:xm="http://schemas.microsoft.com/office/excel/2006/main">
          <x14:cfRule type="cellIs" priority="2941" operator="between" id="{27D72C1F-1053-437E-ABAC-3585791D26C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N110</xm:sqref>
        </x14:conditionalFormatting>
        <x14:conditionalFormatting xmlns:xm="http://schemas.microsoft.com/office/excel/2006/main">
          <x14:cfRule type="cellIs" priority="2940" operator="between" id="{A6866EF6-FBEF-4EDE-A82C-DB535C8E591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N110</xm:sqref>
        </x14:conditionalFormatting>
        <x14:conditionalFormatting xmlns:xm="http://schemas.microsoft.com/office/excel/2006/main">
          <x14:cfRule type="cellIs" priority="2938" operator="between" id="{761949D9-8ECB-4683-8BDE-028B324FE46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939" operator="equal" id="{2C404EC5-E9DD-44F9-AFB1-D148042074A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N110</xm:sqref>
        </x14:conditionalFormatting>
        <x14:conditionalFormatting xmlns:xm="http://schemas.microsoft.com/office/excel/2006/main">
          <x14:cfRule type="cellIs" priority="2935" operator="equal" id="{929E4A76-04B4-4DFE-9020-CB77D865DAD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36" operator="equal" id="{D9CC34DB-8BEF-4FAF-A56C-C1ECCD0287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N113</xm:sqref>
        </x14:conditionalFormatting>
        <x14:conditionalFormatting xmlns:xm="http://schemas.microsoft.com/office/excel/2006/main">
          <x14:cfRule type="cellIs" priority="2932" operator="equal" id="{F05D4B51-55F1-4D4A-BE4E-69A3844B63E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33" operator="equal" id="{07125892-AB91-4C73-A77E-612CD89311C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34" operator="equal" id="{F1236DFF-BC3D-4F9E-833E-E593A7F5317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N113</xm:sqref>
        </x14:conditionalFormatting>
        <x14:conditionalFormatting xmlns:xm="http://schemas.microsoft.com/office/excel/2006/main">
          <x14:cfRule type="cellIs" priority="2930" operator="equal" id="{BD887D17-8BCE-4058-A028-5429011C090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31" operator="equal" id="{A2562209-A42D-473E-8351-E765F6040A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N113</xm:sqref>
        </x14:conditionalFormatting>
        <x14:conditionalFormatting xmlns:xm="http://schemas.microsoft.com/office/excel/2006/main">
          <x14:cfRule type="cellIs" priority="2929" operator="between" id="{F764F5D5-D454-4570-880D-92AEF96873B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N113</xm:sqref>
        </x14:conditionalFormatting>
        <x14:conditionalFormatting xmlns:xm="http://schemas.microsoft.com/office/excel/2006/main">
          <x14:cfRule type="cellIs" priority="2928" operator="between" id="{89D4C10B-FD63-4156-8AF9-C6692378FCC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N113</xm:sqref>
        </x14:conditionalFormatting>
        <x14:conditionalFormatting xmlns:xm="http://schemas.microsoft.com/office/excel/2006/main">
          <x14:cfRule type="cellIs" priority="2927" operator="between" id="{06F2996D-E04E-403E-A00D-69F3A7FD48B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N113</xm:sqref>
        </x14:conditionalFormatting>
        <x14:conditionalFormatting xmlns:xm="http://schemas.microsoft.com/office/excel/2006/main">
          <x14:cfRule type="cellIs" priority="2926" operator="between" id="{6A90A837-59BE-4CDA-B1AE-CC14F51A8A0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N113</xm:sqref>
        </x14:conditionalFormatting>
        <x14:conditionalFormatting xmlns:xm="http://schemas.microsoft.com/office/excel/2006/main">
          <x14:cfRule type="cellIs" priority="2925" operator="between" id="{1727FC3F-56C7-47CB-9FDD-3B9A1CD95B4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N113</xm:sqref>
        </x14:conditionalFormatting>
        <x14:conditionalFormatting xmlns:xm="http://schemas.microsoft.com/office/excel/2006/main">
          <x14:cfRule type="cellIs" priority="2923" operator="between" id="{398B5C10-5605-4D7D-9533-A14C929E7B9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924" operator="equal" id="{E408F481-ABAA-4C73-84C6-4F20EB3A61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N113</xm:sqref>
        </x14:conditionalFormatting>
        <x14:conditionalFormatting xmlns:xm="http://schemas.microsoft.com/office/excel/2006/main">
          <x14:cfRule type="cellIs" priority="2920" operator="equal" id="{7DD1FAF8-CA0B-4349-A19A-E17C4A7ED5F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21" operator="equal" id="{597EFA71-4758-412D-B5F4-65A18B2E225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N114</xm:sqref>
        </x14:conditionalFormatting>
        <x14:conditionalFormatting xmlns:xm="http://schemas.microsoft.com/office/excel/2006/main">
          <x14:cfRule type="cellIs" priority="2917" operator="equal" id="{9AA9C1CB-FC3B-4D53-8C21-0433698D756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18" operator="equal" id="{A06C054C-B910-4F5C-BD15-169C382A99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19" operator="equal" id="{F386FBAC-DCB8-4A4A-AA84-181C671CC20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N114</xm:sqref>
        </x14:conditionalFormatting>
        <x14:conditionalFormatting xmlns:xm="http://schemas.microsoft.com/office/excel/2006/main">
          <x14:cfRule type="cellIs" priority="2915" operator="equal" id="{790A3E6D-86CB-4331-B9AF-C5F31D3C6F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16" operator="equal" id="{77546484-0953-4FF1-844D-2BE917E984C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N114</xm:sqref>
        </x14:conditionalFormatting>
        <x14:conditionalFormatting xmlns:xm="http://schemas.microsoft.com/office/excel/2006/main">
          <x14:cfRule type="cellIs" priority="2914" operator="between" id="{41A9DD23-565E-4CD0-AA79-F4F99566FD9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N114</xm:sqref>
        </x14:conditionalFormatting>
        <x14:conditionalFormatting xmlns:xm="http://schemas.microsoft.com/office/excel/2006/main">
          <x14:cfRule type="cellIs" priority="2913" operator="between" id="{811AC312-A325-46B9-838B-D1FB51E329E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N114</xm:sqref>
        </x14:conditionalFormatting>
        <x14:conditionalFormatting xmlns:xm="http://schemas.microsoft.com/office/excel/2006/main">
          <x14:cfRule type="cellIs" priority="2912" operator="between" id="{EF15E2B4-ED5D-4AF5-8606-29AD57E6806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N114</xm:sqref>
        </x14:conditionalFormatting>
        <x14:conditionalFormatting xmlns:xm="http://schemas.microsoft.com/office/excel/2006/main">
          <x14:cfRule type="cellIs" priority="2911" operator="between" id="{F501C057-21EF-444C-96E5-9B3244FC694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N114</xm:sqref>
        </x14:conditionalFormatting>
        <x14:conditionalFormatting xmlns:xm="http://schemas.microsoft.com/office/excel/2006/main">
          <x14:cfRule type="cellIs" priority="2910" operator="between" id="{63BE9445-B496-4205-BDEA-0CE5762F1E7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N114</xm:sqref>
        </x14:conditionalFormatting>
        <x14:conditionalFormatting xmlns:xm="http://schemas.microsoft.com/office/excel/2006/main">
          <x14:cfRule type="cellIs" priority="2908" operator="between" id="{692E6EA8-943B-416D-96ED-C041B9DDE00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909" operator="equal" id="{78392952-3C1D-4B83-85E2-9B0C0A0D092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N114</xm:sqref>
        </x14:conditionalFormatting>
        <x14:conditionalFormatting xmlns:xm="http://schemas.microsoft.com/office/excel/2006/main">
          <x14:cfRule type="cellIs" priority="2875" operator="equal" id="{B8E31778-AC10-4B8F-931B-26FD22AF64A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76" operator="equal" id="{738F43C5-6D49-42CE-8E68-F9FC368D2D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N106:N108</xm:sqref>
        </x14:conditionalFormatting>
        <x14:conditionalFormatting xmlns:xm="http://schemas.microsoft.com/office/excel/2006/main">
          <x14:cfRule type="cellIs" priority="2872" operator="equal" id="{EB69F6D8-451E-434D-A789-A8FD921142F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73" operator="equal" id="{9AE246F8-8EDB-4A8D-91F3-8E17524B45E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74" operator="equal" id="{1DFC3EEF-C4E2-452C-9A43-AD31F5367D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N106:N108</xm:sqref>
        </x14:conditionalFormatting>
        <x14:conditionalFormatting xmlns:xm="http://schemas.microsoft.com/office/excel/2006/main">
          <x14:cfRule type="cellIs" priority="2871" operator="between" id="{8AA1C3B0-CD9D-498A-AE4E-F3F647D9E5E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N106:N108</xm:sqref>
        </x14:conditionalFormatting>
        <x14:conditionalFormatting xmlns:xm="http://schemas.microsoft.com/office/excel/2006/main">
          <x14:cfRule type="cellIs" priority="2870" operator="between" id="{11753CBD-5BAF-4230-BF87-EFC43582EE7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N106:N108</xm:sqref>
        </x14:conditionalFormatting>
        <x14:conditionalFormatting xmlns:xm="http://schemas.microsoft.com/office/excel/2006/main">
          <x14:cfRule type="cellIs" priority="2869" operator="between" id="{5A03D950-C21B-46B2-8A46-A649724937B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N106:N108</xm:sqref>
        </x14:conditionalFormatting>
        <x14:conditionalFormatting xmlns:xm="http://schemas.microsoft.com/office/excel/2006/main">
          <x14:cfRule type="cellIs" priority="2868" operator="between" id="{08500349-90BE-4B48-9742-21B8808AB0C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N106:N108</xm:sqref>
        </x14:conditionalFormatting>
        <x14:conditionalFormatting xmlns:xm="http://schemas.microsoft.com/office/excel/2006/main">
          <x14:cfRule type="cellIs" priority="2867" operator="between" id="{9CEC5AC3-4407-4862-B700-7476F76A2E8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N106:N108</xm:sqref>
        </x14:conditionalFormatting>
        <x14:conditionalFormatting xmlns:xm="http://schemas.microsoft.com/office/excel/2006/main">
          <x14:cfRule type="cellIs" priority="2865" operator="between" id="{50332F71-2285-488D-92B7-508CDA73C61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866" operator="equal" id="{649295DF-9178-4B79-BE32-E3F88344F78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N106:N108</xm:sqref>
        </x14:conditionalFormatting>
        <x14:conditionalFormatting xmlns:xm="http://schemas.microsoft.com/office/excel/2006/main">
          <x14:cfRule type="cellIs" priority="2863" operator="equal" id="{BEBE41B4-7DF5-4827-9BC8-60C2F3E57F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64" operator="equal" id="{611C1201-3240-41D1-B2B8-F85F4E8037D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N106:N108</xm:sqref>
        </x14:conditionalFormatting>
        <x14:conditionalFormatting xmlns:xm="http://schemas.microsoft.com/office/excel/2006/main">
          <x14:cfRule type="cellIs" priority="2860" operator="equal" id="{F30AAF51-F825-4624-B087-7A12D8FA8C5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61" operator="equal" id="{A047C61F-1223-43AC-B825-FEB9773832C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62" operator="equal" id="{3E28FD56-7212-4246-ADD9-A1862045BBF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N106:N108</xm:sqref>
        </x14:conditionalFormatting>
        <x14:conditionalFormatting xmlns:xm="http://schemas.microsoft.com/office/excel/2006/main">
          <x14:cfRule type="cellIs" priority="2858" operator="equal" id="{3BAFB008-1E1B-43E3-9D9E-0D525A3F8D1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59" operator="equal" id="{A5F927FF-C343-4573-AD58-CBAACE3DEA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N106:N108</xm:sqref>
        </x14:conditionalFormatting>
        <x14:conditionalFormatting xmlns:xm="http://schemas.microsoft.com/office/excel/2006/main">
          <x14:cfRule type="cellIs" priority="2807" operator="equal" id="{CB3696F4-17CB-4E2F-BBCC-258DF19D24F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08" operator="equal" id="{9CAA9025-19DF-412B-BE29-252CE98DDD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O134:O135</xm:sqref>
        </x14:conditionalFormatting>
        <x14:conditionalFormatting xmlns:xm="http://schemas.microsoft.com/office/excel/2006/main">
          <x14:cfRule type="cellIs" priority="2804" operator="equal" id="{D132322E-F366-47DD-A257-25C827F0F5A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05" operator="equal" id="{A5C727AC-8F24-42EA-9C43-21EF06D1C09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06" operator="equal" id="{480F7000-CC84-446D-9E51-2C1846696A0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O134:O135</xm:sqref>
        </x14:conditionalFormatting>
        <x14:conditionalFormatting xmlns:xm="http://schemas.microsoft.com/office/excel/2006/main">
          <x14:cfRule type="cellIs" priority="2802" operator="equal" id="{3EDA4904-B44C-4833-8780-4916437A14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03" operator="equal" id="{706F8C68-8AE5-4C2E-A554-B0D8E198135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O134:O135</xm:sqref>
        </x14:conditionalFormatting>
        <x14:conditionalFormatting xmlns:xm="http://schemas.microsoft.com/office/excel/2006/main">
          <x14:cfRule type="cellIs" priority="2801" operator="between" id="{F58C2C47-6654-46DD-BD43-F57423EDE57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O134:O135</xm:sqref>
        </x14:conditionalFormatting>
        <x14:conditionalFormatting xmlns:xm="http://schemas.microsoft.com/office/excel/2006/main">
          <x14:cfRule type="cellIs" priority="2800" operator="between" id="{08F7E8FC-2640-452D-8C3E-E3BEAA29CC9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O134:O135</xm:sqref>
        </x14:conditionalFormatting>
        <x14:conditionalFormatting xmlns:xm="http://schemas.microsoft.com/office/excel/2006/main">
          <x14:cfRule type="cellIs" priority="2799" operator="between" id="{D35EC345-51AD-4F5B-8FD9-E11D3F1ADB1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O134:O135</xm:sqref>
        </x14:conditionalFormatting>
        <x14:conditionalFormatting xmlns:xm="http://schemas.microsoft.com/office/excel/2006/main">
          <x14:cfRule type="cellIs" priority="2798" operator="between" id="{936A894A-3160-4768-8246-07368895318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O134:O135</xm:sqref>
        </x14:conditionalFormatting>
        <x14:conditionalFormatting xmlns:xm="http://schemas.microsoft.com/office/excel/2006/main">
          <x14:cfRule type="cellIs" priority="2797" operator="between" id="{B7D23B66-D60F-4DE2-8906-5B789B19008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O134:O135</xm:sqref>
        </x14:conditionalFormatting>
        <x14:conditionalFormatting xmlns:xm="http://schemas.microsoft.com/office/excel/2006/main">
          <x14:cfRule type="cellIs" priority="2795" operator="between" id="{D12502F9-FB77-41FB-A3ED-277FDBA9330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796" operator="equal" id="{8E07C2C1-28B2-4DC4-9EED-79C605346AA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O134:O135</xm:sqref>
        </x14:conditionalFormatting>
        <x14:conditionalFormatting xmlns:xm="http://schemas.microsoft.com/office/excel/2006/main">
          <x14:cfRule type="cellIs" priority="2793" operator="equal" id="{09A46D81-D15F-4B45-9458-4EC72C9631B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94" operator="equal" id="{A8F5682C-EEC2-42B0-8CB5-5C78F1B83ED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O51:O73 O115:O122 O95:O104 O109 O127:O130</xm:sqref>
        </x14:conditionalFormatting>
        <x14:conditionalFormatting xmlns:xm="http://schemas.microsoft.com/office/excel/2006/main">
          <x14:cfRule type="cellIs" priority="2790" operator="equal" id="{35CF62D5-90D5-4483-B7EB-824BB91BF86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91" operator="equal" id="{A8877152-31A8-4E88-9DB9-7E4B9D6844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92" operator="equal" id="{0180A977-0B16-4C32-839B-26523CB71D6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O51:O73 O115:O122 O95:O104 O109 O127:O130</xm:sqref>
        </x14:conditionalFormatting>
        <x14:conditionalFormatting xmlns:xm="http://schemas.microsoft.com/office/excel/2006/main">
          <x14:cfRule type="cellIs" priority="2788" operator="equal" id="{9A5AC934-919D-45FE-B6C7-B0F15C34440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89" operator="equal" id="{084B5E93-15A2-486C-A1AC-418E33AE768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O51:O73 O115:O122 O95:O104 O109 O127:O130</xm:sqref>
        </x14:conditionalFormatting>
        <x14:conditionalFormatting xmlns:xm="http://schemas.microsoft.com/office/excel/2006/main">
          <x14:cfRule type="cellIs" priority="2787" operator="between" id="{26610C8D-1F36-4BA6-9A03-2AD0E39841D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O51:O73 O115:O122 O95:O104 O109 O127:O130</xm:sqref>
        </x14:conditionalFormatting>
        <x14:conditionalFormatting xmlns:xm="http://schemas.microsoft.com/office/excel/2006/main">
          <x14:cfRule type="cellIs" priority="2786" operator="between" id="{C58D30BC-CFAF-445A-8C2C-B900DF22F6D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O51:O73 O115:O122 O95:O104 O109 O127:O130</xm:sqref>
        </x14:conditionalFormatting>
        <x14:conditionalFormatting xmlns:xm="http://schemas.microsoft.com/office/excel/2006/main">
          <x14:cfRule type="cellIs" priority="2785" operator="between" id="{9B7445A1-282A-49E8-8035-38A1AC02DB7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O51:O73 O115:O122 O95:O104 O109 O127:O130</xm:sqref>
        </x14:conditionalFormatting>
        <x14:conditionalFormatting xmlns:xm="http://schemas.microsoft.com/office/excel/2006/main">
          <x14:cfRule type="cellIs" priority="2784" operator="between" id="{BDEEA9CA-5EE9-45B8-BF84-5A63F87715B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O51:O73 O115:O122 O95:O104 O109 O127:O130</xm:sqref>
        </x14:conditionalFormatting>
        <x14:conditionalFormatting xmlns:xm="http://schemas.microsoft.com/office/excel/2006/main">
          <x14:cfRule type="cellIs" priority="2783" operator="between" id="{E12D5A2D-6189-45B0-9081-12A4C78EE31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O51:O73 O115:O122 O95:O104 O109 O127:O130</xm:sqref>
        </x14:conditionalFormatting>
        <x14:conditionalFormatting xmlns:xm="http://schemas.microsoft.com/office/excel/2006/main">
          <x14:cfRule type="cellIs" priority="2781" operator="between" id="{00C4C7AE-0653-474D-9A65-F728DCF7F24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782" operator="equal" id="{2DEE1BED-6BFC-4BA2-A166-C3F82CBBF21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O51:O73 O115:O122 O95:O104 O109 O127:O130</xm:sqref>
        </x14:conditionalFormatting>
        <x14:conditionalFormatting xmlns:xm="http://schemas.microsoft.com/office/excel/2006/main">
          <x14:cfRule type="cellIs" priority="2763" operator="equal" id="{F7D96CE4-5A43-422F-B28B-17B0004E7DA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64" operator="equal" id="{CC9D764F-7C40-45D5-8355-3076250F4FB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O111</xm:sqref>
        </x14:conditionalFormatting>
        <x14:conditionalFormatting xmlns:xm="http://schemas.microsoft.com/office/excel/2006/main">
          <x14:cfRule type="cellIs" priority="2761" operator="equal" id="{67E70742-44B2-4652-9C00-18C21E1281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62" operator="equal" id="{94749383-7280-47B9-B387-B818A05CE86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O111</xm:sqref>
        </x14:conditionalFormatting>
        <x14:conditionalFormatting xmlns:xm="http://schemas.microsoft.com/office/excel/2006/main">
          <x14:cfRule type="cellIs" priority="2758" operator="equal" id="{8EF5BDA4-2E3F-40F6-B3E7-A8AE4BFF06B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59" operator="equal" id="{36CD44EE-9A22-4C15-ABD5-532188D8E2A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60" operator="equal" id="{86B6301E-AEA5-4F97-AA5B-3B8A934991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O111</xm:sqref>
        </x14:conditionalFormatting>
        <x14:conditionalFormatting xmlns:xm="http://schemas.microsoft.com/office/excel/2006/main">
          <x14:cfRule type="cellIs" priority="2757" operator="between" id="{DAD25CF5-F0D6-4737-90FB-BF6DE10E538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O111</xm:sqref>
        </x14:conditionalFormatting>
        <x14:conditionalFormatting xmlns:xm="http://schemas.microsoft.com/office/excel/2006/main">
          <x14:cfRule type="cellIs" priority="2756" operator="between" id="{E06A41E9-71EA-4309-ABE7-EB52ED44FC3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O111</xm:sqref>
        </x14:conditionalFormatting>
        <x14:conditionalFormatting xmlns:xm="http://schemas.microsoft.com/office/excel/2006/main">
          <x14:cfRule type="cellIs" priority="2755" operator="between" id="{79285934-B61B-4685-8463-A614A69ABF7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O111</xm:sqref>
        </x14:conditionalFormatting>
        <x14:conditionalFormatting xmlns:xm="http://schemas.microsoft.com/office/excel/2006/main">
          <x14:cfRule type="cellIs" priority="2754" operator="between" id="{9ECC5AE4-6676-4725-929C-45408828440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O111</xm:sqref>
        </x14:conditionalFormatting>
        <x14:conditionalFormatting xmlns:xm="http://schemas.microsoft.com/office/excel/2006/main">
          <x14:cfRule type="cellIs" priority="2753" operator="between" id="{B0B7AC53-9B16-4417-8727-F1F00B9DD09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O111</xm:sqref>
        </x14:conditionalFormatting>
        <x14:conditionalFormatting xmlns:xm="http://schemas.microsoft.com/office/excel/2006/main">
          <x14:cfRule type="cellIs" priority="2751" operator="between" id="{A86CD64F-636F-4322-A170-AE9710F354F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752" operator="equal" id="{C6FACD06-9554-4394-BD42-9E13B56DC72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O111</xm:sqref>
        </x14:conditionalFormatting>
        <x14:conditionalFormatting xmlns:xm="http://schemas.microsoft.com/office/excel/2006/main">
          <x14:cfRule type="cellIs" priority="2748" operator="equal" id="{F9465B71-90ED-4EDB-BDC3-1EFB9B0195C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49" operator="equal" id="{D13B85CC-46E5-4AB3-A806-F04BBB2EE60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50" operator="equal" id="{44FAE7BA-3468-4347-A1A4-C3606AB929C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O111</xm:sqref>
        </x14:conditionalFormatting>
        <x14:conditionalFormatting xmlns:xm="http://schemas.microsoft.com/office/excel/2006/main">
          <x14:cfRule type="cellIs" priority="2746" operator="equal" id="{8A24E177-BBF7-44F5-A28B-F91D499FEE7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47" operator="equal" id="{D8834830-9792-40E7-938A-1F53B62D290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O111</xm:sqref>
        </x14:conditionalFormatting>
        <x14:conditionalFormatting xmlns:xm="http://schemas.microsoft.com/office/excel/2006/main">
          <x14:cfRule type="cellIs" priority="2744" operator="equal" id="{3FA5BE82-DB91-4912-9646-60F66539956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45" operator="equal" id="{C2F5891C-005E-47D3-8406-3F3C5B6FF3C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O112</xm:sqref>
        </x14:conditionalFormatting>
        <x14:conditionalFormatting xmlns:xm="http://schemas.microsoft.com/office/excel/2006/main">
          <x14:cfRule type="cellIs" priority="2742" operator="equal" id="{362C8179-7EBD-45A5-B071-35EF29B998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43" operator="equal" id="{BA18C3D0-D79D-46E4-A39B-1F53227F198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O112</xm:sqref>
        </x14:conditionalFormatting>
        <x14:conditionalFormatting xmlns:xm="http://schemas.microsoft.com/office/excel/2006/main">
          <x14:cfRule type="cellIs" priority="2739" operator="equal" id="{88FB6BBE-41FE-48D6-A2D2-758D767B8C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40" operator="equal" id="{2A5FCBCB-CD5A-4060-9320-971882CBF06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41" operator="equal" id="{7B451DBC-BD7E-4DA8-9FC0-A7C4287870B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O112</xm:sqref>
        </x14:conditionalFormatting>
        <x14:conditionalFormatting xmlns:xm="http://schemas.microsoft.com/office/excel/2006/main">
          <x14:cfRule type="cellIs" priority="2738" operator="between" id="{957C219C-9719-4199-9D79-08210EB989C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O112</xm:sqref>
        </x14:conditionalFormatting>
        <x14:conditionalFormatting xmlns:xm="http://schemas.microsoft.com/office/excel/2006/main">
          <x14:cfRule type="cellIs" priority="2737" operator="between" id="{A9C38B36-4FE6-4B77-B906-1AB52AF1820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O112</xm:sqref>
        </x14:conditionalFormatting>
        <x14:conditionalFormatting xmlns:xm="http://schemas.microsoft.com/office/excel/2006/main">
          <x14:cfRule type="cellIs" priority="2736" operator="between" id="{739FEB54-300A-4A8B-9E71-42148E94DA4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O112</xm:sqref>
        </x14:conditionalFormatting>
        <x14:conditionalFormatting xmlns:xm="http://schemas.microsoft.com/office/excel/2006/main">
          <x14:cfRule type="cellIs" priority="2735" operator="between" id="{939D0ABA-B6EE-44BD-9E4F-CCE374A52BC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O112</xm:sqref>
        </x14:conditionalFormatting>
        <x14:conditionalFormatting xmlns:xm="http://schemas.microsoft.com/office/excel/2006/main">
          <x14:cfRule type="cellIs" priority="2734" operator="between" id="{AA5AB077-FE3D-40A6-A1DE-5697F207F84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O112</xm:sqref>
        </x14:conditionalFormatting>
        <x14:conditionalFormatting xmlns:xm="http://schemas.microsoft.com/office/excel/2006/main">
          <x14:cfRule type="cellIs" priority="2732" operator="between" id="{409C19BE-3BDC-4396-B0A1-33EAA8A2139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733" operator="equal" id="{C0D30BE2-2C73-4470-8BDA-22B2BB4C59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O112</xm:sqref>
        </x14:conditionalFormatting>
        <x14:conditionalFormatting xmlns:xm="http://schemas.microsoft.com/office/excel/2006/main">
          <x14:cfRule type="cellIs" priority="2729" operator="equal" id="{59C8E5BE-78C1-4B18-A916-5C2F27247F3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30" operator="equal" id="{051A5096-0BC3-4D7F-B8E2-AE25EA4904F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31" operator="equal" id="{E5C88A22-F4EC-4DCC-B539-B43F9911E2B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O112</xm:sqref>
        </x14:conditionalFormatting>
        <x14:conditionalFormatting xmlns:xm="http://schemas.microsoft.com/office/excel/2006/main">
          <x14:cfRule type="cellIs" priority="2727" operator="equal" id="{7F824A27-9920-4930-A27B-6ABE8EE360E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28" operator="equal" id="{4EFB99A2-78D7-439A-94A2-3326FFD4C2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O112</xm:sqref>
        </x14:conditionalFormatting>
        <x14:conditionalFormatting xmlns:xm="http://schemas.microsoft.com/office/excel/2006/main">
          <x14:cfRule type="cellIs" priority="2725" operator="equal" id="{F97F5FB0-7007-478D-9976-22BF23FB2D7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26" operator="equal" id="{B9A7656B-3412-4533-BACB-12D2F5CDE2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O94</xm:sqref>
        </x14:conditionalFormatting>
        <x14:conditionalFormatting xmlns:xm="http://schemas.microsoft.com/office/excel/2006/main">
          <x14:cfRule type="cellIs" priority="2723" operator="equal" id="{A786F5FC-1A8B-49CD-850E-2A5F110136B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24" operator="equal" id="{4C878EC7-B2F7-4C61-895F-05982CEDBD7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O94</xm:sqref>
        </x14:conditionalFormatting>
        <x14:conditionalFormatting xmlns:xm="http://schemas.microsoft.com/office/excel/2006/main">
          <x14:cfRule type="cellIs" priority="2720" operator="equal" id="{55C6E110-721A-4626-804C-F7AADBBFCD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21" operator="equal" id="{B12B0E62-8C6A-4A4C-B972-C1AF138C31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22" operator="equal" id="{0BDF45CE-C990-40A2-A4D9-53FAD7D2866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O94</xm:sqref>
        </x14:conditionalFormatting>
        <x14:conditionalFormatting xmlns:xm="http://schemas.microsoft.com/office/excel/2006/main">
          <x14:cfRule type="cellIs" priority="2719" operator="between" id="{DB6EB638-93D1-4802-AAC4-ACC511F1022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O94</xm:sqref>
        </x14:conditionalFormatting>
        <x14:conditionalFormatting xmlns:xm="http://schemas.microsoft.com/office/excel/2006/main">
          <x14:cfRule type="cellIs" priority="2718" operator="between" id="{CAA071C0-934B-4A4A-B1BC-AD8B7F1FD86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O94</xm:sqref>
        </x14:conditionalFormatting>
        <x14:conditionalFormatting xmlns:xm="http://schemas.microsoft.com/office/excel/2006/main">
          <x14:cfRule type="cellIs" priority="2717" operator="between" id="{A9BB9364-82EB-4E34-819B-EBD4E497861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O94</xm:sqref>
        </x14:conditionalFormatting>
        <x14:conditionalFormatting xmlns:xm="http://schemas.microsoft.com/office/excel/2006/main">
          <x14:cfRule type="cellIs" priority="2716" operator="between" id="{7E9D53D2-7A08-4092-B564-46C127542D0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O94</xm:sqref>
        </x14:conditionalFormatting>
        <x14:conditionalFormatting xmlns:xm="http://schemas.microsoft.com/office/excel/2006/main">
          <x14:cfRule type="cellIs" priority="2715" operator="between" id="{5C37D0F4-6C7D-4D70-9974-7CE8C11729C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O94</xm:sqref>
        </x14:conditionalFormatting>
        <x14:conditionalFormatting xmlns:xm="http://schemas.microsoft.com/office/excel/2006/main">
          <x14:cfRule type="cellIs" priority="2713" operator="between" id="{25468590-29AF-41AE-A34E-88CC8C04978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714" operator="equal" id="{EE37AE65-DDE1-4CDD-8B18-2E000040B33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O94</xm:sqref>
        </x14:conditionalFormatting>
        <x14:conditionalFormatting xmlns:xm="http://schemas.microsoft.com/office/excel/2006/main">
          <x14:cfRule type="cellIs" priority="2710" operator="equal" id="{1ED33922-1E45-45BD-BB6B-60FAD66C8B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11" operator="equal" id="{0979B470-1387-4CF9-A2D0-0436EFFAFA6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12" operator="equal" id="{C20F370A-14D8-4FE8-A792-4835F174C75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O94</xm:sqref>
        </x14:conditionalFormatting>
        <x14:conditionalFormatting xmlns:xm="http://schemas.microsoft.com/office/excel/2006/main">
          <x14:cfRule type="cellIs" priority="2708" operator="equal" id="{F95522E8-4881-4269-823C-DEFE9D0D34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09" operator="equal" id="{C1F888B4-B0FB-44CB-BEF2-9376F36533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O94</xm:sqref>
        </x14:conditionalFormatting>
        <x14:conditionalFormatting xmlns:xm="http://schemas.microsoft.com/office/excel/2006/main">
          <x14:cfRule type="cellIs" priority="2706" operator="equal" id="{EE2C2E87-03B5-4CF4-A480-705EEBEF9D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07" operator="equal" id="{A7288BD1-A90D-472A-8DC6-DC9D47266F0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O110</xm:sqref>
        </x14:conditionalFormatting>
        <x14:conditionalFormatting xmlns:xm="http://schemas.microsoft.com/office/excel/2006/main">
          <x14:cfRule type="cellIs" priority="2703" operator="equal" id="{C2479AB2-C66E-476E-963D-2A50DD5F3FE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04" operator="equal" id="{5C0CFE05-B316-41EE-B856-000E5F66F04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05" operator="equal" id="{23AB1103-EE90-4A27-A203-43CE6BB9B45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O110</xm:sqref>
        </x14:conditionalFormatting>
        <x14:conditionalFormatting xmlns:xm="http://schemas.microsoft.com/office/excel/2006/main">
          <x14:cfRule type="cellIs" priority="2701" operator="equal" id="{15DD03E0-BFFB-4970-A637-F5BFA48CA0E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02" operator="equal" id="{1DA78C1B-8571-45CF-8A7A-D8A510584EA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O110</xm:sqref>
        </x14:conditionalFormatting>
        <x14:conditionalFormatting xmlns:xm="http://schemas.microsoft.com/office/excel/2006/main">
          <x14:cfRule type="cellIs" priority="2700" operator="between" id="{AAC96ED0-FB0B-458C-9DAD-8F17593575B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O110</xm:sqref>
        </x14:conditionalFormatting>
        <x14:conditionalFormatting xmlns:xm="http://schemas.microsoft.com/office/excel/2006/main">
          <x14:cfRule type="cellIs" priority="2699" operator="between" id="{67EC300D-5FD4-48DD-B62D-EF1B337F8D0D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O110</xm:sqref>
        </x14:conditionalFormatting>
        <x14:conditionalFormatting xmlns:xm="http://schemas.microsoft.com/office/excel/2006/main">
          <x14:cfRule type="cellIs" priority="2698" operator="between" id="{39494306-47BE-4080-8F82-A52928FB880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O110</xm:sqref>
        </x14:conditionalFormatting>
        <x14:conditionalFormatting xmlns:xm="http://schemas.microsoft.com/office/excel/2006/main">
          <x14:cfRule type="cellIs" priority="2697" operator="between" id="{BEFD6B98-B03A-4AB7-BAEB-CD30283EA79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O110</xm:sqref>
        </x14:conditionalFormatting>
        <x14:conditionalFormatting xmlns:xm="http://schemas.microsoft.com/office/excel/2006/main">
          <x14:cfRule type="cellIs" priority="2696" operator="between" id="{590B983C-D8F3-4EE6-8AE6-F13DE5CD325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O110</xm:sqref>
        </x14:conditionalFormatting>
        <x14:conditionalFormatting xmlns:xm="http://schemas.microsoft.com/office/excel/2006/main">
          <x14:cfRule type="cellIs" priority="2694" operator="between" id="{6D5E0D84-F8AA-42B4-921B-E496304C43B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695" operator="equal" id="{6122975E-7E21-4093-9750-D47DC3E97B7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O110</xm:sqref>
        </x14:conditionalFormatting>
        <x14:conditionalFormatting xmlns:xm="http://schemas.microsoft.com/office/excel/2006/main">
          <x14:cfRule type="cellIs" priority="2691" operator="equal" id="{69D44089-5CCF-4A52-96BF-DF179265E9E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92" operator="equal" id="{B69854A0-EAE3-4134-A991-7F9FA3BB9D9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O113</xm:sqref>
        </x14:conditionalFormatting>
        <x14:conditionalFormatting xmlns:xm="http://schemas.microsoft.com/office/excel/2006/main">
          <x14:cfRule type="cellIs" priority="2688" operator="equal" id="{6778177B-9792-4624-8A15-E37BC13A61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89" operator="equal" id="{0E159AC3-A7A9-477A-9AAF-70DF7AB4F1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90" operator="equal" id="{EF7B27C9-19D5-46C7-BA45-6F94292D473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O113</xm:sqref>
        </x14:conditionalFormatting>
        <x14:conditionalFormatting xmlns:xm="http://schemas.microsoft.com/office/excel/2006/main">
          <x14:cfRule type="cellIs" priority="2686" operator="equal" id="{D6C022B5-CAB3-43E1-ADD5-9DC9E78FBA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87" operator="equal" id="{01D9D0FB-E67C-430E-9F81-17EEECF958A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O113</xm:sqref>
        </x14:conditionalFormatting>
        <x14:conditionalFormatting xmlns:xm="http://schemas.microsoft.com/office/excel/2006/main">
          <x14:cfRule type="cellIs" priority="2685" operator="between" id="{D22EF3DE-FF91-48BB-980F-5F2D9563538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O113</xm:sqref>
        </x14:conditionalFormatting>
        <x14:conditionalFormatting xmlns:xm="http://schemas.microsoft.com/office/excel/2006/main">
          <x14:cfRule type="cellIs" priority="2684" operator="between" id="{3DCDA652-F9F2-46AB-905C-80C481BF1E8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O113</xm:sqref>
        </x14:conditionalFormatting>
        <x14:conditionalFormatting xmlns:xm="http://schemas.microsoft.com/office/excel/2006/main">
          <x14:cfRule type="cellIs" priority="2683" operator="between" id="{64AE666C-53D8-4E65-8C58-EE457EB05B7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O113</xm:sqref>
        </x14:conditionalFormatting>
        <x14:conditionalFormatting xmlns:xm="http://schemas.microsoft.com/office/excel/2006/main">
          <x14:cfRule type="cellIs" priority="2682" operator="between" id="{5CA9B8C0-4829-4154-AD86-50FB9327C23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O113</xm:sqref>
        </x14:conditionalFormatting>
        <x14:conditionalFormatting xmlns:xm="http://schemas.microsoft.com/office/excel/2006/main">
          <x14:cfRule type="cellIs" priority="2681" operator="between" id="{83EA2967-ACDE-4B07-903D-32A727004B0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O113</xm:sqref>
        </x14:conditionalFormatting>
        <x14:conditionalFormatting xmlns:xm="http://schemas.microsoft.com/office/excel/2006/main">
          <x14:cfRule type="cellIs" priority="2679" operator="between" id="{2450D0B6-C669-461E-9525-4318EF424C9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680" operator="equal" id="{0A8FDA91-A53B-4402-9951-092035DCAF5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O113</xm:sqref>
        </x14:conditionalFormatting>
        <x14:conditionalFormatting xmlns:xm="http://schemas.microsoft.com/office/excel/2006/main">
          <x14:cfRule type="cellIs" priority="2676" operator="equal" id="{FF287AD5-2E8F-4584-A1F5-4069DB99786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77" operator="equal" id="{B5BEBA1B-BD11-42F7-B9D4-45C6125EBDE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O114</xm:sqref>
        </x14:conditionalFormatting>
        <x14:conditionalFormatting xmlns:xm="http://schemas.microsoft.com/office/excel/2006/main">
          <x14:cfRule type="cellIs" priority="2673" operator="equal" id="{94437817-B78C-4F5C-83D4-688D6732FB5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74" operator="equal" id="{B2BCF6EE-9D8A-4719-B9B2-686EFDF668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75" operator="equal" id="{FC8FBA23-FBB3-441E-AA38-A0BD967EE73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O114</xm:sqref>
        </x14:conditionalFormatting>
        <x14:conditionalFormatting xmlns:xm="http://schemas.microsoft.com/office/excel/2006/main">
          <x14:cfRule type="cellIs" priority="2671" operator="equal" id="{296538DA-4D9C-463B-9AE4-86584AE4099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72" operator="equal" id="{85CBA714-EBE4-480A-BD15-7F80BBE1F9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O114</xm:sqref>
        </x14:conditionalFormatting>
        <x14:conditionalFormatting xmlns:xm="http://schemas.microsoft.com/office/excel/2006/main">
          <x14:cfRule type="cellIs" priority="2670" operator="between" id="{BBF9DDFE-CF15-44B5-9B3D-E938D7CD0ED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O114</xm:sqref>
        </x14:conditionalFormatting>
        <x14:conditionalFormatting xmlns:xm="http://schemas.microsoft.com/office/excel/2006/main">
          <x14:cfRule type="cellIs" priority="2669" operator="between" id="{BA85BB0E-C05D-4336-9A28-EC0D3E765E8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O114</xm:sqref>
        </x14:conditionalFormatting>
        <x14:conditionalFormatting xmlns:xm="http://schemas.microsoft.com/office/excel/2006/main">
          <x14:cfRule type="cellIs" priority="2668" operator="between" id="{5728C13B-4283-4688-A81A-2C7AAD0E69D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O114</xm:sqref>
        </x14:conditionalFormatting>
        <x14:conditionalFormatting xmlns:xm="http://schemas.microsoft.com/office/excel/2006/main">
          <x14:cfRule type="cellIs" priority="2667" operator="between" id="{A03A15D4-E4F6-4C73-B419-E9A887DB2FF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O114</xm:sqref>
        </x14:conditionalFormatting>
        <x14:conditionalFormatting xmlns:xm="http://schemas.microsoft.com/office/excel/2006/main">
          <x14:cfRule type="cellIs" priority="2666" operator="between" id="{280A287D-550B-4CDA-AF10-219D3CF2790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O114</xm:sqref>
        </x14:conditionalFormatting>
        <x14:conditionalFormatting xmlns:xm="http://schemas.microsoft.com/office/excel/2006/main">
          <x14:cfRule type="cellIs" priority="2664" operator="between" id="{22541343-C736-4C10-89D0-AE142528AF8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665" operator="equal" id="{D6F00A03-03DF-410F-87CD-DAD369EF158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O114</xm:sqref>
        </x14:conditionalFormatting>
        <x14:conditionalFormatting xmlns:xm="http://schemas.microsoft.com/office/excel/2006/main">
          <x14:cfRule type="cellIs" priority="2661" operator="equal" id="{B777BB2B-9888-420E-8524-C9FDA5C90FF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62" operator="equal" id="{0C3B16F1-99EB-4DF1-BA9D-F3413727C18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O106:O108</xm:sqref>
        </x14:conditionalFormatting>
        <x14:conditionalFormatting xmlns:xm="http://schemas.microsoft.com/office/excel/2006/main">
          <x14:cfRule type="cellIs" priority="2658" operator="equal" id="{43D82E6C-730D-4BD9-B85D-E1AE7AD0F4C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59" operator="equal" id="{439E9836-A9B0-4A20-A59F-E8A680BE236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60" operator="equal" id="{28AE8378-90AE-4689-95A1-0D8AD16207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O106:O108</xm:sqref>
        </x14:conditionalFormatting>
        <x14:conditionalFormatting xmlns:xm="http://schemas.microsoft.com/office/excel/2006/main">
          <x14:cfRule type="cellIs" priority="2657" operator="between" id="{2425C8B0-3011-4764-B406-F0DD39588AE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O106:O108</xm:sqref>
        </x14:conditionalFormatting>
        <x14:conditionalFormatting xmlns:xm="http://schemas.microsoft.com/office/excel/2006/main">
          <x14:cfRule type="cellIs" priority="2656" operator="between" id="{0F207FA1-835C-41A6-BB67-A86C22FBF3D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O106:O108</xm:sqref>
        </x14:conditionalFormatting>
        <x14:conditionalFormatting xmlns:xm="http://schemas.microsoft.com/office/excel/2006/main">
          <x14:cfRule type="cellIs" priority="2655" operator="between" id="{7650140D-7B19-4888-B6D1-D5156A818C6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O106:O108</xm:sqref>
        </x14:conditionalFormatting>
        <x14:conditionalFormatting xmlns:xm="http://schemas.microsoft.com/office/excel/2006/main">
          <x14:cfRule type="cellIs" priority="2654" operator="between" id="{AADF601D-DA3F-4DAB-A894-A49FB290961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O106:O108</xm:sqref>
        </x14:conditionalFormatting>
        <x14:conditionalFormatting xmlns:xm="http://schemas.microsoft.com/office/excel/2006/main">
          <x14:cfRule type="cellIs" priority="2653" operator="between" id="{B034C665-2D29-479D-9A8A-1F361A85884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O106:O108</xm:sqref>
        </x14:conditionalFormatting>
        <x14:conditionalFormatting xmlns:xm="http://schemas.microsoft.com/office/excel/2006/main">
          <x14:cfRule type="cellIs" priority="2651" operator="between" id="{C7ED9E04-AAFD-4A55-A547-14D90F206B8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652" operator="equal" id="{26F1B218-E81B-4434-A40D-0EBDE86C49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O106:O108</xm:sqref>
        </x14:conditionalFormatting>
        <x14:conditionalFormatting xmlns:xm="http://schemas.microsoft.com/office/excel/2006/main">
          <x14:cfRule type="cellIs" priority="2649" operator="equal" id="{8021AA7E-3B76-463F-A981-FDA05BD3C1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50" operator="equal" id="{30532B75-3DF4-4495-B73A-D0FA0844B7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O106:O108</xm:sqref>
        </x14:conditionalFormatting>
        <x14:conditionalFormatting xmlns:xm="http://schemas.microsoft.com/office/excel/2006/main">
          <x14:cfRule type="cellIs" priority="2646" operator="equal" id="{EBA805A2-C226-4DFB-89ED-D8D32A2D3A9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47" operator="equal" id="{A08CCD3C-BB84-44EE-A62F-E071CBE17CF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48" operator="equal" id="{84EED279-C7FC-4F59-BB2E-4499DBF3D62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O106:O108</xm:sqref>
        </x14:conditionalFormatting>
        <x14:conditionalFormatting xmlns:xm="http://schemas.microsoft.com/office/excel/2006/main">
          <x14:cfRule type="cellIs" priority="2644" operator="equal" id="{789357E3-A41A-460E-B526-9A404D8AA5C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45" operator="equal" id="{0807F691-6FCE-4604-8CE2-BE1D1FAD7F0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O106:O108</xm:sqref>
        </x14:conditionalFormatting>
        <x14:conditionalFormatting xmlns:xm="http://schemas.microsoft.com/office/excel/2006/main">
          <x14:cfRule type="cellIs" priority="2642" operator="equal" id="{6775C086-4B78-459C-B142-F52C48D98D3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43" operator="equal" id="{269F3921-3C42-495E-A3C0-CC4F5D60D5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O149</xm:sqref>
        </x14:conditionalFormatting>
        <x14:conditionalFormatting xmlns:xm="http://schemas.microsoft.com/office/excel/2006/main">
          <x14:cfRule type="cellIs" priority="2639" operator="equal" id="{90E5FFD8-00A1-43CE-A11E-82ECCB8251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40" operator="equal" id="{3C231F8D-7D18-49BC-BE7E-23EA2E852E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41" operator="equal" id="{88422230-73E4-4868-8766-98D19AF5381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O149</xm:sqref>
        </x14:conditionalFormatting>
        <x14:conditionalFormatting xmlns:xm="http://schemas.microsoft.com/office/excel/2006/main">
          <x14:cfRule type="cellIs" priority="2637" operator="equal" id="{E8ED1333-AD71-4B43-BB8E-3506D6B431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38" operator="equal" id="{A8F3F9E7-BCFC-463F-8369-44BACFF15F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O149</xm:sqref>
        </x14:conditionalFormatting>
        <x14:conditionalFormatting xmlns:xm="http://schemas.microsoft.com/office/excel/2006/main">
          <x14:cfRule type="cellIs" priority="2636" operator="between" id="{547274E9-DD7C-4029-A9FE-C3EB2CB61BF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O149</xm:sqref>
        </x14:conditionalFormatting>
        <x14:conditionalFormatting xmlns:xm="http://schemas.microsoft.com/office/excel/2006/main">
          <x14:cfRule type="cellIs" priority="2635" operator="between" id="{78D5DAF3-719A-45A6-B621-77A82889E0B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O149</xm:sqref>
        </x14:conditionalFormatting>
        <x14:conditionalFormatting xmlns:xm="http://schemas.microsoft.com/office/excel/2006/main">
          <x14:cfRule type="cellIs" priority="2634" operator="between" id="{DDB611B9-EE7D-45F5-8011-8035A5AB4D0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O149</xm:sqref>
        </x14:conditionalFormatting>
        <x14:conditionalFormatting xmlns:xm="http://schemas.microsoft.com/office/excel/2006/main">
          <x14:cfRule type="cellIs" priority="2633" operator="between" id="{6C63AF5C-CE75-40A1-B68B-66341D33FA1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O149</xm:sqref>
        </x14:conditionalFormatting>
        <x14:conditionalFormatting xmlns:xm="http://schemas.microsoft.com/office/excel/2006/main">
          <x14:cfRule type="cellIs" priority="2632" operator="between" id="{49260B23-69BB-4D41-B8AD-A700DE89845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O149</xm:sqref>
        </x14:conditionalFormatting>
        <x14:conditionalFormatting xmlns:xm="http://schemas.microsoft.com/office/excel/2006/main">
          <x14:cfRule type="cellIs" priority="2630" operator="between" id="{6B3EAA44-A4BC-4390-B1BE-4034BF481D3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631" operator="equal" id="{54774E15-52B4-4D7D-A84A-981821CE2C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O149</xm:sqref>
        </x14:conditionalFormatting>
        <x14:conditionalFormatting xmlns:xm="http://schemas.microsoft.com/office/excel/2006/main">
          <x14:cfRule type="cellIs" priority="2627" operator="equal" id="{1BD43F2D-4FB5-43DF-ADEB-EF335A37A2C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28" operator="equal" id="{EF5B7062-2B80-4384-A77D-E36F7A5FB4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O151:O152</xm:sqref>
        </x14:conditionalFormatting>
        <x14:conditionalFormatting xmlns:xm="http://schemas.microsoft.com/office/excel/2006/main">
          <x14:cfRule type="cellIs" priority="2624" operator="equal" id="{6519B0B5-769B-4BCE-8DC0-75A9B3FCAE0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25" operator="equal" id="{B321F7E0-D82E-48DF-BFE6-EAFF1447001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26" operator="equal" id="{20D48349-0952-4EC8-B9E5-9A0418DACE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O151:O152</xm:sqref>
        </x14:conditionalFormatting>
        <x14:conditionalFormatting xmlns:xm="http://schemas.microsoft.com/office/excel/2006/main">
          <x14:cfRule type="cellIs" priority="2622" operator="equal" id="{C75328AF-D0E1-4FF6-8577-E5E0C1304ED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23" operator="equal" id="{059FAE64-D86B-4007-90CB-F453CF10C33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O151:O152</xm:sqref>
        </x14:conditionalFormatting>
        <x14:conditionalFormatting xmlns:xm="http://schemas.microsoft.com/office/excel/2006/main">
          <x14:cfRule type="cellIs" priority="2621" operator="between" id="{4D193F5E-4CC5-43D2-B68D-ED38B46AB4D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O151:O152</xm:sqref>
        </x14:conditionalFormatting>
        <x14:conditionalFormatting xmlns:xm="http://schemas.microsoft.com/office/excel/2006/main">
          <x14:cfRule type="cellIs" priority="2620" operator="between" id="{A68449EE-B477-4291-9E3E-94F370D44C5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O151:O152</xm:sqref>
        </x14:conditionalFormatting>
        <x14:conditionalFormatting xmlns:xm="http://schemas.microsoft.com/office/excel/2006/main">
          <x14:cfRule type="cellIs" priority="2619" operator="between" id="{5ED13BC2-FF7E-41EC-9C99-37FBC806BF5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O151:O152</xm:sqref>
        </x14:conditionalFormatting>
        <x14:conditionalFormatting xmlns:xm="http://schemas.microsoft.com/office/excel/2006/main">
          <x14:cfRule type="cellIs" priority="2618" operator="between" id="{77D635CD-2F73-4CE0-A324-2E0E5C55773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O151:O152</xm:sqref>
        </x14:conditionalFormatting>
        <x14:conditionalFormatting xmlns:xm="http://schemas.microsoft.com/office/excel/2006/main">
          <x14:cfRule type="cellIs" priority="2617" operator="between" id="{B140A9A9-4739-4659-879C-9035ADDDC79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O151:O152</xm:sqref>
        </x14:conditionalFormatting>
        <x14:conditionalFormatting xmlns:xm="http://schemas.microsoft.com/office/excel/2006/main">
          <x14:cfRule type="cellIs" priority="2615" operator="between" id="{DB5EFEE6-7531-4006-B659-78E3F2D364D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616" operator="equal" id="{848EB5D8-CDD9-4E4B-81FA-35B66FB6F32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O151:O152</xm:sqref>
        </x14:conditionalFormatting>
        <x14:conditionalFormatting xmlns:xm="http://schemas.microsoft.com/office/excel/2006/main">
          <x14:cfRule type="cellIs" priority="2613" operator="equal" id="{74A457EC-732A-43AC-9552-0448B893A7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14" operator="equal" id="{5C579F37-6930-4FAA-8FB6-4645E2FE367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O50</xm:sqref>
        </x14:conditionalFormatting>
        <x14:conditionalFormatting xmlns:xm="http://schemas.microsoft.com/office/excel/2006/main">
          <x14:cfRule type="cellIs" priority="2610" operator="equal" id="{C6360523-82F4-413B-ADEE-5E6D799BE1B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11" operator="equal" id="{82403D9E-8942-4232-B8ED-4353F88657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12" operator="equal" id="{D6FA34B4-8442-46A1-8FB0-C8769C90330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O50</xm:sqref>
        </x14:conditionalFormatting>
        <x14:conditionalFormatting xmlns:xm="http://schemas.microsoft.com/office/excel/2006/main">
          <x14:cfRule type="cellIs" priority="2608" operator="equal" id="{DD2AD459-9821-49AF-988A-838CF1871DA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09" operator="equal" id="{F0F65778-9079-4EEC-BA21-692950F5AAD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O50</xm:sqref>
        </x14:conditionalFormatting>
        <x14:conditionalFormatting xmlns:xm="http://schemas.microsoft.com/office/excel/2006/main">
          <x14:cfRule type="cellIs" priority="2607" operator="between" id="{907AD158-AB8D-49F6-93DE-BE4ADF984F7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O50</xm:sqref>
        </x14:conditionalFormatting>
        <x14:conditionalFormatting xmlns:xm="http://schemas.microsoft.com/office/excel/2006/main">
          <x14:cfRule type="cellIs" priority="2606" operator="between" id="{EC81C27E-C49C-44FA-9057-D8BBF064327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O50</xm:sqref>
        </x14:conditionalFormatting>
        <x14:conditionalFormatting xmlns:xm="http://schemas.microsoft.com/office/excel/2006/main">
          <x14:cfRule type="cellIs" priority="2605" operator="between" id="{FE4D30B1-7EA1-4E3B-AC21-99BD9CE284F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O50</xm:sqref>
        </x14:conditionalFormatting>
        <x14:conditionalFormatting xmlns:xm="http://schemas.microsoft.com/office/excel/2006/main">
          <x14:cfRule type="cellIs" priority="2604" operator="between" id="{C1FB8C97-31AA-495D-A823-5BB011A83BA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O50</xm:sqref>
        </x14:conditionalFormatting>
        <x14:conditionalFormatting xmlns:xm="http://schemas.microsoft.com/office/excel/2006/main">
          <x14:cfRule type="cellIs" priority="2603" operator="between" id="{57C1BB91-D6BF-4653-AA1A-7B89FC4BBC8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O50</xm:sqref>
        </x14:conditionalFormatting>
        <x14:conditionalFormatting xmlns:xm="http://schemas.microsoft.com/office/excel/2006/main">
          <x14:cfRule type="cellIs" priority="2601" operator="between" id="{F7BCD8E0-05FF-4AC8-9B1A-A9FC6CC90A4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602" operator="equal" id="{5E4F97AD-4934-4B56-A1A2-C7157DE3A6C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O50</xm:sqref>
        </x14:conditionalFormatting>
        <x14:conditionalFormatting xmlns:xm="http://schemas.microsoft.com/office/excel/2006/main">
          <x14:cfRule type="cellIs" priority="2598" operator="equal" id="{1A37E6AC-40C2-44D0-B10C-E2ED64ACAD1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99" operator="equal" id="{8F663BE1-81D2-4FA1-9AA7-DAAEA70F479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2595" operator="equal" id="{36FA9E88-C046-4D21-BB25-FA883644B6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96" operator="equal" id="{6D45B3A2-1F15-427F-8CA4-9B8669A58E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97" operator="equal" id="{4FE81DBF-99F6-43B6-BBF2-71CE2A5108F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2593" operator="equal" id="{36AE137E-BD56-4012-A26F-2C9BD605C3B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94" operator="equal" id="{336A1029-5582-4304-BEA2-1E8879A702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2592" operator="between" id="{DB20F8CD-795E-4420-8A02-74E614D761B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2591" operator="between" id="{6817683C-182B-470B-98DE-060D65BB096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2590" operator="between" id="{BB100DA5-682F-46C6-A24B-78A27E3E93F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2589" operator="between" id="{875A3636-A539-4321-9190-89A7F59C442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2588" operator="between" id="{F6155081-2EC2-49C1-8652-A9741F579A2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2586" operator="between" id="{8BCD2979-0173-42BB-9F9F-D9668529217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587" operator="equal" id="{A3B79BAF-BACD-4FED-975F-EC4FC87AE55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2583" operator="equal" id="{FA149BBD-56AD-4278-9C14-5858CC9405F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84" operator="equal" id="{366D044B-1F09-48F3-8078-42A4350BE68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N149</xm:sqref>
        </x14:conditionalFormatting>
        <x14:conditionalFormatting xmlns:xm="http://schemas.microsoft.com/office/excel/2006/main">
          <x14:cfRule type="cellIs" priority="2580" operator="equal" id="{2FEF53A7-A906-4CC8-94E7-4C8BB8090A6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81" operator="equal" id="{98AD628B-4924-4F91-B8B8-39CEEDACD59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82" operator="equal" id="{696759BB-515C-4F93-BAAE-32CDB867694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N149</xm:sqref>
        </x14:conditionalFormatting>
        <x14:conditionalFormatting xmlns:xm="http://schemas.microsoft.com/office/excel/2006/main">
          <x14:cfRule type="cellIs" priority="2578" operator="equal" id="{A8FBD175-8DDB-4096-AE27-9B9A1DAEA6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79" operator="equal" id="{54331E9F-417B-4C44-BA43-9D0D989C468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N149</xm:sqref>
        </x14:conditionalFormatting>
        <x14:conditionalFormatting xmlns:xm="http://schemas.microsoft.com/office/excel/2006/main">
          <x14:cfRule type="cellIs" priority="2577" operator="between" id="{6C888251-2271-42E8-A4BD-6A28C343EF1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N149</xm:sqref>
        </x14:conditionalFormatting>
        <x14:conditionalFormatting xmlns:xm="http://schemas.microsoft.com/office/excel/2006/main">
          <x14:cfRule type="cellIs" priority="2576" operator="between" id="{CA2BB6D8-E9A0-4A96-898D-8A3730EF474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N149</xm:sqref>
        </x14:conditionalFormatting>
        <x14:conditionalFormatting xmlns:xm="http://schemas.microsoft.com/office/excel/2006/main">
          <x14:cfRule type="cellIs" priority="2575" operator="between" id="{9B7B370F-8D1F-4033-B40E-12A3AA3E77B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N149</xm:sqref>
        </x14:conditionalFormatting>
        <x14:conditionalFormatting xmlns:xm="http://schemas.microsoft.com/office/excel/2006/main">
          <x14:cfRule type="cellIs" priority="2574" operator="between" id="{AFC9F6F6-7972-440B-BD34-93F828CDB7A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N149</xm:sqref>
        </x14:conditionalFormatting>
        <x14:conditionalFormatting xmlns:xm="http://schemas.microsoft.com/office/excel/2006/main">
          <x14:cfRule type="cellIs" priority="2573" operator="between" id="{0BD0F748-F4F8-4524-9861-14704D02C5F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N149</xm:sqref>
        </x14:conditionalFormatting>
        <x14:conditionalFormatting xmlns:xm="http://schemas.microsoft.com/office/excel/2006/main">
          <x14:cfRule type="cellIs" priority="2571" operator="between" id="{D55560D2-69AE-4BC4-8CAB-BB4EB194D4A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572" operator="equal" id="{673E257E-15BD-4C14-B8CE-59D611A18F2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N149</xm:sqref>
        </x14:conditionalFormatting>
        <x14:conditionalFormatting xmlns:xm="http://schemas.microsoft.com/office/excel/2006/main">
          <x14:cfRule type="cellIs" priority="2546" operator="equal" id="{0001A430-6541-4B35-B068-B6C94AE08A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47" operator="equal" id="{409DE6F9-D559-42CA-87D2-3467396792D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48" operator="equal" id="{0D8E558D-D61C-47B9-85B8-CD8FCE98C88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L193</xm:sqref>
        </x14:conditionalFormatting>
        <x14:conditionalFormatting xmlns:xm="http://schemas.microsoft.com/office/excel/2006/main">
          <x14:cfRule type="cellIs" priority="2544" operator="between" id="{5A51A471-8E8B-4324-904E-936DD0F8603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545" operator="equal" id="{90C2D90E-4EAD-4C8A-8F24-9C435BB0EC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L193</xm:sqref>
        </x14:conditionalFormatting>
        <x14:conditionalFormatting xmlns:xm="http://schemas.microsoft.com/office/excel/2006/main">
          <x14:cfRule type="cellIs" priority="2542" operator="equal" id="{5BF9F94D-D358-4864-8DFD-DADF7E1FB51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43" operator="equal" id="{F05A5569-E2B0-4B85-A961-DB18502673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L193</xm:sqref>
        </x14:conditionalFormatting>
        <x14:conditionalFormatting xmlns:xm="http://schemas.microsoft.com/office/excel/2006/main">
          <x14:cfRule type="cellIs" priority="2541" operator="between" id="{F98A19C1-781A-4E24-A6A8-F8AF0283564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L193</xm:sqref>
        </x14:conditionalFormatting>
        <x14:conditionalFormatting xmlns:xm="http://schemas.microsoft.com/office/excel/2006/main">
          <x14:cfRule type="cellIs" priority="2539" operator="equal" id="{96DAD978-09EF-4802-9540-2FB03206147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40" operator="equal" id="{A04648F8-B607-4F07-947B-272B50B324B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M150</xm:sqref>
        </x14:conditionalFormatting>
        <x14:conditionalFormatting xmlns:xm="http://schemas.microsoft.com/office/excel/2006/main">
          <x14:cfRule type="cellIs" priority="2536" operator="equal" id="{43F8C683-799B-42C3-9BD7-FFD46D4135A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37" operator="equal" id="{B23C3CA1-179A-46A9-A48D-4FA496CE67C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38" operator="equal" id="{36FD4B4E-D921-4344-9A29-57C812545D1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M150</xm:sqref>
        </x14:conditionalFormatting>
        <x14:conditionalFormatting xmlns:xm="http://schemas.microsoft.com/office/excel/2006/main">
          <x14:cfRule type="cellIs" priority="2534" operator="equal" id="{FD00A1DF-14F3-4BA8-BE95-DDE9109FCD1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35" operator="equal" id="{FBDF5F6A-E015-4B03-9D9D-356E1E5D7AA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M150</xm:sqref>
        </x14:conditionalFormatting>
        <x14:conditionalFormatting xmlns:xm="http://schemas.microsoft.com/office/excel/2006/main">
          <x14:cfRule type="cellIs" priority="2531" operator="equal" id="{995658F7-59E2-4CEE-A91F-5AE3C01F027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32" operator="equal" id="{C953B886-B592-41FE-B5DC-C05EE9BE031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33" operator="equal" id="{025BC111-63DA-4030-9003-4BA6942BFBC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M150</xm:sqref>
        </x14:conditionalFormatting>
        <x14:conditionalFormatting xmlns:xm="http://schemas.microsoft.com/office/excel/2006/main">
          <x14:cfRule type="cellIs" priority="2529" operator="equal" id="{7D6B5079-5AC2-4886-98DE-03D9E85074F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30" operator="equal" id="{12AABD37-E175-49BB-971E-68C199EEE0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M150</xm:sqref>
        </x14:conditionalFormatting>
        <x14:conditionalFormatting xmlns:xm="http://schemas.microsoft.com/office/excel/2006/main">
          <x14:cfRule type="cellIs" priority="2527" operator="equal" id="{28041A6E-542B-4296-AF2F-C7F0AD9AB4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28" operator="equal" id="{A8B99FAE-A723-4D04-9DD6-ACAECFD1EA8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N150</xm:sqref>
        </x14:conditionalFormatting>
        <x14:conditionalFormatting xmlns:xm="http://schemas.microsoft.com/office/excel/2006/main">
          <x14:cfRule type="cellIs" priority="2524" operator="equal" id="{D2D3D23A-24B5-461B-A71D-030090C320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25" operator="equal" id="{5FC58656-BC0D-4D85-8A63-4D065C0716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26" operator="equal" id="{29BC2B05-F2AC-425E-A2DC-D6C59B2722B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N150</xm:sqref>
        </x14:conditionalFormatting>
        <x14:conditionalFormatting xmlns:xm="http://schemas.microsoft.com/office/excel/2006/main">
          <x14:cfRule type="cellIs" priority="2523" operator="between" id="{2215BE7C-B2FF-4EC1-8668-DC639293C48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N150</xm:sqref>
        </x14:conditionalFormatting>
        <x14:conditionalFormatting xmlns:xm="http://schemas.microsoft.com/office/excel/2006/main">
          <x14:cfRule type="cellIs" priority="2522" operator="between" id="{67D50516-1FB4-45EA-8BCE-B40E046D834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N150</xm:sqref>
        </x14:conditionalFormatting>
        <x14:conditionalFormatting xmlns:xm="http://schemas.microsoft.com/office/excel/2006/main">
          <x14:cfRule type="cellIs" priority="2521" operator="between" id="{6CF2E9AB-9E2A-4B28-B17D-6F04F4AE1F2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N150</xm:sqref>
        </x14:conditionalFormatting>
        <x14:conditionalFormatting xmlns:xm="http://schemas.microsoft.com/office/excel/2006/main">
          <x14:cfRule type="cellIs" priority="2520" operator="between" id="{FA58C3DB-31DD-4CF2-B5D3-EE8E93D7218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N150</xm:sqref>
        </x14:conditionalFormatting>
        <x14:conditionalFormatting xmlns:xm="http://schemas.microsoft.com/office/excel/2006/main">
          <x14:cfRule type="cellIs" priority="2519" operator="between" id="{C5336678-43FE-40FD-B318-3F31599452A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N150</xm:sqref>
        </x14:conditionalFormatting>
        <x14:conditionalFormatting xmlns:xm="http://schemas.microsoft.com/office/excel/2006/main">
          <x14:cfRule type="cellIs" priority="2517" operator="between" id="{C5AD5FBC-A47C-4AF6-9FAD-299A09DC95E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518" operator="equal" id="{7338C667-D2D4-46B9-B148-01C8EA7DDA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N150</xm:sqref>
        </x14:conditionalFormatting>
        <x14:conditionalFormatting xmlns:xm="http://schemas.microsoft.com/office/excel/2006/main">
          <x14:cfRule type="cellIs" priority="2515" operator="equal" id="{335F42F5-3E2C-460A-A6BE-4D34C27984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16" operator="equal" id="{BB311AB1-BE0F-415D-BFBF-65BAF702C7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N150</xm:sqref>
        </x14:conditionalFormatting>
        <x14:conditionalFormatting xmlns:xm="http://schemas.microsoft.com/office/excel/2006/main">
          <x14:cfRule type="cellIs" priority="2512" operator="equal" id="{C1A27DAC-1CB6-48AE-A15A-998DB762A0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13" operator="equal" id="{E30AA193-3C6B-48B4-AA57-69454E53C3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14" operator="equal" id="{37364CA3-36C0-415A-8B51-68CD659477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N150</xm:sqref>
        </x14:conditionalFormatting>
        <x14:conditionalFormatting xmlns:xm="http://schemas.microsoft.com/office/excel/2006/main">
          <x14:cfRule type="cellIs" priority="2510" operator="equal" id="{8923E2C3-8B48-4425-A330-A302F83C074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11" operator="equal" id="{98351332-6C5F-40A4-B9EC-D199B87E9CB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N150</xm:sqref>
        </x14:conditionalFormatting>
        <x14:conditionalFormatting xmlns:xm="http://schemas.microsoft.com/office/excel/2006/main">
          <x14:cfRule type="cellIs" priority="2508" operator="equal" id="{AFA35AE7-BD60-41CC-B95F-457F09B2EE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09" operator="equal" id="{729278F8-4EF1-4F3F-A2CC-AA63A3BDD4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O150</xm:sqref>
        </x14:conditionalFormatting>
        <x14:conditionalFormatting xmlns:xm="http://schemas.microsoft.com/office/excel/2006/main">
          <x14:cfRule type="cellIs" priority="2505" operator="equal" id="{63C0A119-644F-4E3F-AF32-B3B3AE997A6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06" operator="equal" id="{B07FF1C6-7A04-45D9-8FEC-46F4906B206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07" operator="equal" id="{3F593746-2419-49AA-832C-6504A6CE195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O150</xm:sqref>
        </x14:conditionalFormatting>
        <x14:conditionalFormatting xmlns:xm="http://schemas.microsoft.com/office/excel/2006/main">
          <x14:cfRule type="cellIs" priority="2504" operator="between" id="{7E0826FF-287D-4121-8B03-4FB5271E369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O150</xm:sqref>
        </x14:conditionalFormatting>
        <x14:conditionalFormatting xmlns:xm="http://schemas.microsoft.com/office/excel/2006/main">
          <x14:cfRule type="cellIs" priority="2503" operator="between" id="{E9FF1133-5BFF-4921-B743-86A1D62112B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O150</xm:sqref>
        </x14:conditionalFormatting>
        <x14:conditionalFormatting xmlns:xm="http://schemas.microsoft.com/office/excel/2006/main">
          <x14:cfRule type="cellIs" priority="2502" operator="between" id="{469B7D62-FEAB-4F6B-86B9-FCC2A9DF7FC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O150</xm:sqref>
        </x14:conditionalFormatting>
        <x14:conditionalFormatting xmlns:xm="http://schemas.microsoft.com/office/excel/2006/main">
          <x14:cfRule type="cellIs" priority="2501" operator="between" id="{78B135C4-2A27-4778-AA0A-2B1EEDED82C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O150</xm:sqref>
        </x14:conditionalFormatting>
        <x14:conditionalFormatting xmlns:xm="http://schemas.microsoft.com/office/excel/2006/main">
          <x14:cfRule type="cellIs" priority="2500" operator="between" id="{4D9B2D01-3AE1-4B70-84DC-B54E6B4B66D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O150</xm:sqref>
        </x14:conditionalFormatting>
        <x14:conditionalFormatting xmlns:xm="http://schemas.microsoft.com/office/excel/2006/main">
          <x14:cfRule type="cellIs" priority="2498" operator="between" id="{46E6B470-CC47-46FE-86AC-83418325889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499" operator="equal" id="{592E8DB3-D02A-4C1C-8381-56B4FFACB81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O150</xm:sqref>
        </x14:conditionalFormatting>
        <x14:conditionalFormatting xmlns:xm="http://schemas.microsoft.com/office/excel/2006/main">
          <x14:cfRule type="cellIs" priority="2496" operator="equal" id="{F23488E5-56A4-48BE-9CD0-D0464A6ABBC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97" operator="equal" id="{3FB0A56F-D917-4CB4-93E2-3FFAE35E90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O150</xm:sqref>
        </x14:conditionalFormatting>
        <x14:conditionalFormatting xmlns:xm="http://schemas.microsoft.com/office/excel/2006/main">
          <x14:cfRule type="cellIs" priority="2493" operator="equal" id="{8BD9FC87-FFEE-4F9A-885A-17B2094DFF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94" operator="equal" id="{ED9F4101-72E6-4179-91F3-83115EE7C37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95" operator="equal" id="{9C01469C-310E-43A9-B334-3C2F9DA4AC1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O150</xm:sqref>
        </x14:conditionalFormatting>
        <x14:conditionalFormatting xmlns:xm="http://schemas.microsoft.com/office/excel/2006/main">
          <x14:cfRule type="cellIs" priority="2491" operator="equal" id="{EFB0891D-7C6C-40FF-A66D-E45F60CEB30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92" operator="equal" id="{FC7EEEBA-DAE0-432C-B74F-E9B2398B594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O150</xm:sqref>
        </x14:conditionalFormatting>
        <x14:conditionalFormatting xmlns:xm="http://schemas.microsoft.com/office/excel/2006/main">
          <x14:cfRule type="cellIs" priority="2489" operator="equal" id="{EC27FC04-ACFC-4DEA-A578-50E0CD949C1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90" operator="equal" id="{5839C4B6-70CC-4351-AD4E-08C0B2B4914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L136:R141</xm:sqref>
        </x14:conditionalFormatting>
        <x14:conditionalFormatting xmlns:xm="http://schemas.microsoft.com/office/excel/2006/main">
          <x14:cfRule type="cellIs" priority="2486" operator="equal" id="{614ACC46-27DD-438D-837C-DE4AB825B7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87" operator="equal" id="{9BD1EED8-AC82-439E-B814-FE682FF9B4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88" operator="equal" id="{4930C83F-1E5C-41C1-900D-10C72D9B45A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L136:R141</xm:sqref>
        </x14:conditionalFormatting>
        <x14:conditionalFormatting xmlns:xm="http://schemas.microsoft.com/office/excel/2006/main">
          <x14:cfRule type="cellIs" priority="2484" operator="equal" id="{6C5A2641-4B35-41AC-88B8-B6B96294964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85" operator="equal" id="{758AE803-6836-414D-93A3-19651C187A7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L136:R141</xm:sqref>
        </x14:conditionalFormatting>
        <x14:conditionalFormatting xmlns:xm="http://schemas.microsoft.com/office/excel/2006/main">
          <x14:cfRule type="cellIs" priority="2483" operator="between" id="{B07C838B-72C2-4EE9-922D-39F63740A994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L136:R141</xm:sqref>
        </x14:conditionalFormatting>
        <x14:conditionalFormatting xmlns:xm="http://schemas.microsoft.com/office/excel/2006/main">
          <x14:cfRule type="cellIs" priority="2482" operator="between" id="{6C2B6C43-A05A-4F8C-A0DF-C42CE063DF6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L136:R141</xm:sqref>
        </x14:conditionalFormatting>
        <x14:conditionalFormatting xmlns:xm="http://schemas.microsoft.com/office/excel/2006/main">
          <x14:cfRule type="cellIs" priority="2481" operator="between" id="{CA56D644-30FD-4FA3-94A3-3AE25E3D19C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L136:R141</xm:sqref>
        </x14:conditionalFormatting>
        <x14:conditionalFormatting xmlns:xm="http://schemas.microsoft.com/office/excel/2006/main">
          <x14:cfRule type="cellIs" priority="2480" operator="between" id="{A4FB4D7A-C083-4263-9B33-0B0BA645423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L136:R141</xm:sqref>
        </x14:conditionalFormatting>
        <x14:conditionalFormatting xmlns:xm="http://schemas.microsoft.com/office/excel/2006/main">
          <x14:cfRule type="cellIs" priority="2479" operator="between" id="{CB44C99F-F440-41CB-A4F6-087604B7B39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L136:R141</xm:sqref>
        </x14:conditionalFormatting>
        <x14:conditionalFormatting xmlns:xm="http://schemas.microsoft.com/office/excel/2006/main">
          <x14:cfRule type="cellIs" priority="2477" operator="between" id="{4B7AB60D-6E03-4BDF-8068-B4276EBE460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478" operator="equal" id="{A86F5C5A-DC7A-4CC5-BB3E-D0BCC2736D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L136:R141</xm:sqref>
        </x14:conditionalFormatting>
        <x14:conditionalFormatting xmlns:xm="http://schemas.microsoft.com/office/excel/2006/main">
          <x14:cfRule type="cellIs" priority="2439" operator="equal" id="{DAA54D31-A011-4A00-BFD1-832EA003F0E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40" operator="equal" id="{DF4F344E-8B10-4E0E-B56D-A76A9E5A4D9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41" operator="equal" id="{2BE7975C-71B6-4DC7-84B7-21F06C8C8E4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V11:V12</xm:sqref>
        </x14:conditionalFormatting>
        <x14:conditionalFormatting xmlns:xm="http://schemas.microsoft.com/office/excel/2006/main">
          <x14:cfRule type="cellIs" priority="2437" operator="equal" id="{ADF74E2B-A68A-479D-84B3-05078ECCB4C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38" operator="equal" id="{84A5820D-AB08-445E-A93B-8C68920615D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V11:V12</xm:sqref>
        </x14:conditionalFormatting>
        <x14:conditionalFormatting xmlns:xm="http://schemas.microsoft.com/office/excel/2006/main">
          <x14:cfRule type="cellIs" priority="2436" operator="between" id="{8C36867D-6215-43F4-9818-6173233A4AA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V11:V12</xm:sqref>
        </x14:conditionalFormatting>
        <x14:conditionalFormatting xmlns:xm="http://schemas.microsoft.com/office/excel/2006/main">
          <x14:cfRule type="cellIs" priority="2434" operator="between" id="{A9FB8CDC-A61F-4B2B-BD55-135CA78E1F1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435" operator="equal" id="{622B6EC3-316B-49FC-9D28-DE66FEEE7AC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V11:V12</xm:sqref>
        </x14:conditionalFormatting>
        <x14:conditionalFormatting xmlns:xm="http://schemas.microsoft.com/office/excel/2006/main">
          <x14:cfRule type="cellIs" priority="2430" operator="equal" id="{F20D495F-188A-4794-B16A-9A79C98A3E5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31" operator="equal" id="{9565CEF5-9684-4010-892E-05E3B205C71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M131:M132</xm:sqref>
        </x14:conditionalFormatting>
        <x14:conditionalFormatting xmlns:xm="http://schemas.microsoft.com/office/excel/2006/main">
          <x14:cfRule type="cellIs" priority="2427" operator="equal" id="{D916453A-05A8-45DE-8F5E-53B9427B623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28" operator="equal" id="{56B8DD4D-BD85-4B99-9C0C-157D395EEE3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29" operator="equal" id="{C40836BF-DB03-4EF3-8C04-8ED3F368DE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M131:M132</xm:sqref>
        </x14:conditionalFormatting>
        <x14:conditionalFormatting xmlns:xm="http://schemas.microsoft.com/office/excel/2006/main">
          <x14:cfRule type="cellIs" priority="2423" operator="equal" id="{3ABA28C3-BBBF-4DA5-9191-61934B7ECB1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24" operator="equal" id="{7B2BB871-A1B7-4AE2-AF52-8A87428EE0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M131:M132</xm:sqref>
        </x14:conditionalFormatting>
        <x14:conditionalFormatting xmlns:xm="http://schemas.microsoft.com/office/excel/2006/main">
          <x14:cfRule type="cellIs" priority="2418" operator="equal" id="{1E403F3B-5154-4DFC-B34E-977EF43171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19" operator="equal" id="{74443A41-E071-4389-B097-6B474874121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L131:L132</xm:sqref>
        </x14:conditionalFormatting>
        <x14:conditionalFormatting xmlns:xm="http://schemas.microsoft.com/office/excel/2006/main">
          <x14:cfRule type="cellIs" priority="2413" operator="equal" id="{49826C04-5C83-4D39-850B-E8A17D9D16B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14" operator="equal" id="{85DE0CD8-A5F3-4D7B-AE9A-140ADC3C94D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15" operator="equal" id="{BFE79099-5DA2-43E8-ABFA-F269F6FAEEB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L131:L132</xm:sqref>
        </x14:conditionalFormatting>
        <x14:conditionalFormatting xmlns:xm="http://schemas.microsoft.com/office/excel/2006/main">
          <x14:cfRule type="cellIs" priority="2412" operator="between" id="{D2D4057D-1FD9-4A08-9F49-E4C00B51452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L131:M132</xm:sqref>
        </x14:conditionalFormatting>
        <x14:conditionalFormatting xmlns:xm="http://schemas.microsoft.com/office/excel/2006/main">
          <x14:cfRule type="cellIs" priority="2411" operator="between" id="{0875F183-276C-48C0-9248-D86B98A074B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L131:M132</xm:sqref>
        </x14:conditionalFormatting>
        <x14:conditionalFormatting xmlns:xm="http://schemas.microsoft.com/office/excel/2006/main">
          <x14:cfRule type="cellIs" priority="2410" operator="between" id="{2802638C-8F7A-43BC-9C6D-C281E3D1564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L131:M132</xm:sqref>
        </x14:conditionalFormatting>
        <x14:conditionalFormatting xmlns:xm="http://schemas.microsoft.com/office/excel/2006/main">
          <x14:cfRule type="cellIs" priority="2409" operator="between" id="{1B151445-7F69-49F0-AC2E-1166CFD042A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L131:M132</xm:sqref>
        </x14:conditionalFormatting>
        <x14:conditionalFormatting xmlns:xm="http://schemas.microsoft.com/office/excel/2006/main">
          <x14:cfRule type="cellIs" priority="2408" operator="between" id="{2F3EE818-CCCC-4674-BA52-B4754B4499F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L131:M132</xm:sqref>
        </x14:conditionalFormatting>
        <x14:conditionalFormatting xmlns:xm="http://schemas.microsoft.com/office/excel/2006/main">
          <x14:cfRule type="cellIs" priority="2406" operator="between" id="{08181364-15E8-44BD-AADD-B0C424EEC7E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407" operator="equal" id="{F25A9346-409B-4B7B-8018-F38E3979318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L131:M132</xm:sqref>
        </x14:conditionalFormatting>
        <x14:conditionalFormatting xmlns:xm="http://schemas.microsoft.com/office/excel/2006/main">
          <x14:cfRule type="cellIs" priority="2400" operator="equal" id="{C0F8A015-82B9-41AB-951D-B0C65995728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01" operator="equal" id="{10DEFB3F-95FB-4353-97D5-C29CD983C8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L131:L132</xm:sqref>
        </x14:conditionalFormatting>
        <x14:conditionalFormatting xmlns:xm="http://schemas.microsoft.com/office/excel/2006/main">
          <x14:cfRule type="cellIs" priority="2397" operator="equal" id="{8E967073-F39D-4C33-AF02-5CBF49F8611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98" operator="equal" id="{367C786B-CFED-4C13-AB3D-F3C9EE3532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99" operator="equal" id="{12942CD2-5B9F-4323-B1ED-E639D30F8E7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L131:L132</xm:sqref>
        </x14:conditionalFormatting>
        <x14:conditionalFormatting xmlns:xm="http://schemas.microsoft.com/office/excel/2006/main">
          <x14:cfRule type="cellIs" priority="2395" operator="equal" id="{2D3B3135-2E8A-4D9E-A267-C61F1BDFE9B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96" operator="equal" id="{EE619A05-3B4F-48D9-B92F-71C2FE25DF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L131:L132</xm:sqref>
        </x14:conditionalFormatting>
        <x14:conditionalFormatting xmlns:xm="http://schemas.microsoft.com/office/excel/2006/main">
          <x14:cfRule type="cellIs" priority="2393" operator="equal" id="{22FE8A92-2B0A-4E00-AC1C-8580E1CCC4F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94" operator="equal" id="{9827E288-724D-4D96-A24F-1E09EF874B9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P131:R132</xm:sqref>
        </x14:conditionalFormatting>
        <x14:conditionalFormatting xmlns:xm="http://schemas.microsoft.com/office/excel/2006/main">
          <x14:cfRule type="cellIs" priority="2390" operator="equal" id="{339B3936-1D48-42EE-8DC1-AC4A4C65520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91" operator="equal" id="{1D4F1469-214D-4D9F-9123-CCC86341E6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92" operator="equal" id="{F0D387F0-700C-4D4A-8E5A-8ED17CC6CF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P131:R132</xm:sqref>
        </x14:conditionalFormatting>
        <x14:conditionalFormatting xmlns:xm="http://schemas.microsoft.com/office/excel/2006/main">
          <x14:cfRule type="cellIs" priority="2388" operator="equal" id="{8739A7FB-0ED9-4448-869A-E9F8574964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89" operator="equal" id="{9CB307D8-F9C4-4131-8274-C096D2340C9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P131:R132</xm:sqref>
        </x14:conditionalFormatting>
        <x14:conditionalFormatting xmlns:xm="http://schemas.microsoft.com/office/excel/2006/main">
          <x14:cfRule type="cellIs" priority="2387" operator="between" id="{96AF193B-6008-42CF-8C73-82BF4610E53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P131:R132</xm:sqref>
        </x14:conditionalFormatting>
        <x14:conditionalFormatting xmlns:xm="http://schemas.microsoft.com/office/excel/2006/main">
          <x14:cfRule type="cellIs" priority="2386" operator="between" id="{430D7D5C-2D8B-40A5-91FC-1565D09CD29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P131:R132</xm:sqref>
        </x14:conditionalFormatting>
        <x14:conditionalFormatting xmlns:xm="http://schemas.microsoft.com/office/excel/2006/main">
          <x14:cfRule type="cellIs" priority="2385" operator="between" id="{6766E18A-9622-4BD9-8614-EF82A021D6A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P131:R132</xm:sqref>
        </x14:conditionalFormatting>
        <x14:conditionalFormatting xmlns:xm="http://schemas.microsoft.com/office/excel/2006/main">
          <x14:cfRule type="cellIs" priority="2384" operator="between" id="{7B5AC07E-EEBB-4BCF-BD7E-56371EDF370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P131:R132</xm:sqref>
        </x14:conditionalFormatting>
        <x14:conditionalFormatting xmlns:xm="http://schemas.microsoft.com/office/excel/2006/main">
          <x14:cfRule type="cellIs" priority="2383" operator="between" id="{D1015855-082F-42F6-9CEE-E10F8900E70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P131:R132</xm:sqref>
        </x14:conditionalFormatting>
        <x14:conditionalFormatting xmlns:xm="http://schemas.microsoft.com/office/excel/2006/main">
          <x14:cfRule type="cellIs" priority="2381" operator="between" id="{EA3D3B94-7748-40D0-B8F8-1C1F8C0F39D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382" operator="equal" id="{8D83637A-79D3-4F78-916B-3EB2808BCA5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P131:R132</xm:sqref>
        </x14:conditionalFormatting>
        <x14:conditionalFormatting xmlns:xm="http://schemas.microsoft.com/office/excel/2006/main">
          <x14:cfRule type="cellIs" priority="2377" operator="equal" id="{4BC74E64-2EAB-4F6F-9291-5F8E435643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78" operator="equal" id="{D8318186-DA80-494C-BA35-B6371DC917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V131:V132</xm:sqref>
        </x14:conditionalFormatting>
        <x14:conditionalFormatting xmlns:xm="http://schemas.microsoft.com/office/excel/2006/main">
          <x14:cfRule type="cellIs" priority="2374" operator="equal" id="{D4157989-CFDB-43B6-B75A-794D617DB83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75" operator="equal" id="{D58855DF-6C9F-4F45-AFA2-1C23CE7C4E0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76" operator="equal" id="{B8483973-682B-4D08-93D2-EC00D025475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V131:V132</xm:sqref>
        </x14:conditionalFormatting>
        <x14:conditionalFormatting xmlns:xm="http://schemas.microsoft.com/office/excel/2006/main">
          <x14:cfRule type="cellIs" priority="2372" operator="equal" id="{90D0A098-240E-425B-AB72-2D5BF7839AE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73" operator="equal" id="{A08EC8A1-1C72-4B3A-9950-82D25AD49E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V131:V132</xm:sqref>
        </x14:conditionalFormatting>
        <x14:conditionalFormatting xmlns:xm="http://schemas.microsoft.com/office/excel/2006/main">
          <x14:cfRule type="cellIs" priority="2371" operator="between" id="{984BE661-E494-44F1-801F-9EB960A4C62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V131:V132</xm:sqref>
        </x14:conditionalFormatting>
        <x14:conditionalFormatting xmlns:xm="http://schemas.microsoft.com/office/excel/2006/main">
          <x14:cfRule type="cellIs" priority="2370" operator="between" id="{5D52A648-B8A2-456B-82AC-5E1AF93BDED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V131:V132</xm:sqref>
        </x14:conditionalFormatting>
        <x14:conditionalFormatting xmlns:xm="http://schemas.microsoft.com/office/excel/2006/main">
          <x14:cfRule type="cellIs" priority="2369" operator="between" id="{58FA5DC6-4A91-47B0-AE8E-1912624BA52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V131:V132</xm:sqref>
        </x14:conditionalFormatting>
        <x14:conditionalFormatting xmlns:xm="http://schemas.microsoft.com/office/excel/2006/main">
          <x14:cfRule type="cellIs" priority="2368" operator="between" id="{2E60C9EA-AEA8-42F7-AD71-AC2A5D33FE7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V131:V132</xm:sqref>
        </x14:conditionalFormatting>
        <x14:conditionalFormatting xmlns:xm="http://schemas.microsoft.com/office/excel/2006/main">
          <x14:cfRule type="cellIs" priority="2367" operator="between" id="{14CA0B53-82E2-49AE-86B2-48F6C9FA567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V131:V132</xm:sqref>
        </x14:conditionalFormatting>
        <x14:conditionalFormatting xmlns:xm="http://schemas.microsoft.com/office/excel/2006/main">
          <x14:cfRule type="cellIs" priority="2365" operator="between" id="{673ED054-0437-4DA5-9F6D-A6F0EFD1248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366" operator="equal" id="{30359D8B-1E28-4164-8E85-BEFF5967E39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V131:V132</xm:sqref>
        </x14:conditionalFormatting>
        <x14:conditionalFormatting xmlns:xm="http://schemas.microsoft.com/office/excel/2006/main">
          <x14:cfRule type="cellIs" priority="2245" operator="equal" id="{3A9E8D25-4C26-4141-922C-616CB2572F0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46" operator="equal" id="{F94A34B5-B2EC-4536-A1A4-F2EA664753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N131:N132</xm:sqref>
        </x14:conditionalFormatting>
        <x14:conditionalFormatting xmlns:xm="http://schemas.microsoft.com/office/excel/2006/main">
          <x14:cfRule type="cellIs" priority="2242" operator="equal" id="{2B09FD7A-DA19-4BF3-809B-34A4AD982B2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43" operator="equal" id="{C675D9E5-E2CC-4242-9CB0-16080CCD0A0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44" operator="equal" id="{7785E6CC-EB79-4148-A405-AFC0016F3E0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N131:N132</xm:sqref>
        </x14:conditionalFormatting>
        <x14:conditionalFormatting xmlns:xm="http://schemas.microsoft.com/office/excel/2006/main">
          <x14:cfRule type="cellIs" priority="2240" operator="equal" id="{8B3B303F-C74B-4972-A858-C08952EAEA4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41" operator="equal" id="{A466332A-3BB9-47C4-AA58-213CE4FC6B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N131:N132</xm:sqref>
        </x14:conditionalFormatting>
        <x14:conditionalFormatting xmlns:xm="http://schemas.microsoft.com/office/excel/2006/main">
          <x14:cfRule type="cellIs" priority="2239" operator="between" id="{3B02C0F2-AD17-4D0D-90B1-BCDAD10EB62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N131:N132</xm:sqref>
        </x14:conditionalFormatting>
        <x14:conditionalFormatting xmlns:xm="http://schemas.microsoft.com/office/excel/2006/main">
          <x14:cfRule type="cellIs" priority="2238" operator="between" id="{D07E4E00-037C-47E1-8F20-E4A609C3E2D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N131:N132</xm:sqref>
        </x14:conditionalFormatting>
        <x14:conditionalFormatting xmlns:xm="http://schemas.microsoft.com/office/excel/2006/main">
          <x14:cfRule type="cellIs" priority="2237" operator="between" id="{7260ACFA-726E-4B80-B609-43FF1CF2AC0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N131:N132</xm:sqref>
        </x14:conditionalFormatting>
        <x14:conditionalFormatting xmlns:xm="http://schemas.microsoft.com/office/excel/2006/main">
          <x14:cfRule type="cellIs" priority="2236" operator="between" id="{6F2D03AC-5AE8-40DF-B03D-6EF44F9B46B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N131:N132</xm:sqref>
        </x14:conditionalFormatting>
        <x14:conditionalFormatting xmlns:xm="http://schemas.microsoft.com/office/excel/2006/main">
          <x14:cfRule type="cellIs" priority="2235" operator="between" id="{9F5BDA09-31EC-4CDF-ADC8-EA2E40046E6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N131:N132</xm:sqref>
        </x14:conditionalFormatting>
        <x14:conditionalFormatting xmlns:xm="http://schemas.microsoft.com/office/excel/2006/main">
          <x14:cfRule type="cellIs" priority="2233" operator="between" id="{5E195099-6C9E-450C-9FF3-7CABB4895F8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234" operator="equal" id="{2946469C-796D-4AB5-ACDF-DAFB0354F8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N131:N132</xm:sqref>
        </x14:conditionalFormatting>
        <x14:conditionalFormatting xmlns:xm="http://schemas.microsoft.com/office/excel/2006/main">
          <x14:cfRule type="cellIs" priority="2230" operator="equal" id="{AC7A4164-5AF7-4FB3-B580-F021A3D915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31" operator="equal" id="{1E18E363-4BAF-431F-96DB-F954FDBFF2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O131:O132</xm:sqref>
        </x14:conditionalFormatting>
        <x14:conditionalFormatting xmlns:xm="http://schemas.microsoft.com/office/excel/2006/main">
          <x14:cfRule type="cellIs" priority="2227" operator="equal" id="{A7EAEBB8-6EBE-4366-867E-CD8834B658B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28" operator="equal" id="{D9DFE48C-9B09-4E0F-9CE3-3F76971454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29" operator="equal" id="{CA43E4EB-3F04-469E-88C3-45352052B2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O131:O132</xm:sqref>
        </x14:conditionalFormatting>
        <x14:conditionalFormatting xmlns:xm="http://schemas.microsoft.com/office/excel/2006/main">
          <x14:cfRule type="cellIs" priority="2225" operator="equal" id="{F28C9089-7FD6-4997-882C-9750F90E7E8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26" operator="equal" id="{856407C3-0982-41B6-9807-3C0F8974BE0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O131:O132</xm:sqref>
        </x14:conditionalFormatting>
        <x14:conditionalFormatting xmlns:xm="http://schemas.microsoft.com/office/excel/2006/main">
          <x14:cfRule type="cellIs" priority="2224" operator="between" id="{07910E73-FB48-4209-A037-E88F86EE27D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O131:O132</xm:sqref>
        </x14:conditionalFormatting>
        <x14:conditionalFormatting xmlns:xm="http://schemas.microsoft.com/office/excel/2006/main">
          <x14:cfRule type="cellIs" priority="2223" operator="between" id="{B5AEEE54-B1EA-40EC-BAB9-35E6CD49390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O131:O132</xm:sqref>
        </x14:conditionalFormatting>
        <x14:conditionalFormatting xmlns:xm="http://schemas.microsoft.com/office/excel/2006/main">
          <x14:cfRule type="cellIs" priority="2222" operator="between" id="{F1EA681B-A24A-4FBF-BC96-688E40A3B8D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O131:O132</xm:sqref>
        </x14:conditionalFormatting>
        <x14:conditionalFormatting xmlns:xm="http://schemas.microsoft.com/office/excel/2006/main">
          <x14:cfRule type="cellIs" priority="2221" operator="between" id="{453263DB-9275-4698-AFCB-26DC5D2FFA9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O131:O132</xm:sqref>
        </x14:conditionalFormatting>
        <x14:conditionalFormatting xmlns:xm="http://schemas.microsoft.com/office/excel/2006/main">
          <x14:cfRule type="cellIs" priority="2220" operator="between" id="{6ADF1D5E-ACA8-4641-937B-027D6685E06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O131:O132</xm:sqref>
        </x14:conditionalFormatting>
        <x14:conditionalFormatting xmlns:xm="http://schemas.microsoft.com/office/excel/2006/main">
          <x14:cfRule type="cellIs" priority="2218" operator="between" id="{4D96B1ED-F164-46BB-87E9-A2809ABDA12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219" operator="equal" id="{A0332D1A-406F-4744-9619-4F9B9724D2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O131:O132</xm:sqref>
        </x14:conditionalFormatting>
        <x14:conditionalFormatting xmlns:xm="http://schemas.microsoft.com/office/excel/2006/main">
          <x14:cfRule type="cellIs" priority="2215" operator="equal" id="{AC66C6B2-94A3-4E42-96B2-416560B25C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16" operator="equal" id="{EC8A0629-755C-4E88-B639-7159DC230B9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V133</xm:sqref>
        </x14:conditionalFormatting>
        <x14:conditionalFormatting xmlns:xm="http://schemas.microsoft.com/office/excel/2006/main">
          <x14:cfRule type="cellIs" priority="2212" operator="equal" id="{645DC8FB-9AD4-4BF1-BAEE-E55338204C3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13" operator="equal" id="{36623C12-A7A0-4E35-8E89-B1017A51050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14" operator="equal" id="{021A0900-C366-4ABE-89C4-7412EFC93BB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V133</xm:sqref>
        </x14:conditionalFormatting>
        <x14:conditionalFormatting xmlns:xm="http://schemas.microsoft.com/office/excel/2006/main">
          <x14:cfRule type="cellIs" priority="2210" operator="equal" id="{7C710C14-AB51-4D06-8C01-623B60DA37D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11" operator="equal" id="{A5C462CD-5FE6-48C2-8BFF-16E14D718B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V133</xm:sqref>
        </x14:conditionalFormatting>
        <x14:conditionalFormatting xmlns:xm="http://schemas.microsoft.com/office/excel/2006/main">
          <x14:cfRule type="cellIs" priority="2209" operator="between" id="{9E7A9203-D80C-45D8-AF4A-E7143583370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V133</xm:sqref>
        </x14:conditionalFormatting>
        <x14:conditionalFormatting xmlns:xm="http://schemas.microsoft.com/office/excel/2006/main">
          <x14:cfRule type="cellIs" priority="2208" operator="between" id="{38AB2240-8668-424E-925E-E1B98C3F224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V133</xm:sqref>
        </x14:conditionalFormatting>
        <x14:conditionalFormatting xmlns:xm="http://schemas.microsoft.com/office/excel/2006/main">
          <x14:cfRule type="cellIs" priority="2207" operator="between" id="{1D10528B-7B0C-49C1-949F-C4F11409CD0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V133</xm:sqref>
        </x14:conditionalFormatting>
        <x14:conditionalFormatting xmlns:xm="http://schemas.microsoft.com/office/excel/2006/main">
          <x14:cfRule type="cellIs" priority="2206" operator="between" id="{0F60A4F6-B609-4F28-AC27-72218E16871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V133</xm:sqref>
        </x14:conditionalFormatting>
        <x14:conditionalFormatting xmlns:xm="http://schemas.microsoft.com/office/excel/2006/main">
          <x14:cfRule type="cellIs" priority="2205" operator="between" id="{D0B3A7EB-D3BA-430B-8664-7DFFA08CF8B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V133</xm:sqref>
        </x14:conditionalFormatting>
        <x14:conditionalFormatting xmlns:xm="http://schemas.microsoft.com/office/excel/2006/main">
          <x14:cfRule type="cellIs" priority="2203" operator="between" id="{8B9A5DF4-062A-4C41-B0D7-94718E55D41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204" operator="equal" id="{5BCB7150-B099-4FED-B7A5-29F55C4A71C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V133</xm:sqref>
        </x14:conditionalFormatting>
        <x14:conditionalFormatting xmlns:xm="http://schemas.microsoft.com/office/excel/2006/main">
          <x14:cfRule type="cellIs" priority="2157" operator="equal" id="{2E6B17EE-A03C-4C58-926D-4FC9AA5EA36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58" operator="equal" id="{B8979EB3-9010-40FC-9CAB-2B8179FBA1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V108</xm:sqref>
        </x14:conditionalFormatting>
        <x14:conditionalFormatting xmlns:xm="http://schemas.microsoft.com/office/excel/2006/main">
          <x14:cfRule type="cellIs" priority="2154" operator="equal" id="{2500F791-4271-4C47-BD7C-9B8FB563D4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55" operator="equal" id="{90C28E37-B4D6-451A-88D0-4B104CC3F8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56" operator="equal" id="{EDFDD55A-C1E8-4B9E-956C-64C2FE2D9AA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V108</xm:sqref>
        </x14:conditionalFormatting>
        <x14:conditionalFormatting xmlns:xm="http://schemas.microsoft.com/office/excel/2006/main">
          <x14:cfRule type="cellIs" priority="2152" operator="equal" id="{EE9DB60C-0A2C-49B5-BD29-D1301635FE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53" operator="equal" id="{6E6DD1F1-4903-4567-9BFE-7E39B249CC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V108</xm:sqref>
        </x14:conditionalFormatting>
        <x14:conditionalFormatting xmlns:xm="http://schemas.microsoft.com/office/excel/2006/main">
          <x14:cfRule type="cellIs" priority="2151" operator="between" id="{1E00A933-C98A-4159-80E0-95BE3AC43F2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V108</xm:sqref>
        </x14:conditionalFormatting>
        <x14:conditionalFormatting xmlns:xm="http://schemas.microsoft.com/office/excel/2006/main">
          <x14:cfRule type="cellIs" priority="2150" operator="between" id="{B6E1B71F-7EB2-43AF-81DF-F1539E5D2C6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V108</xm:sqref>
        </x14:conditionalFormatting>
        <x14:conditionalFormatting xmlns:xm="http://schemas.microsoft.com/office/excel/2006/main">
          <x14:cfRule type="cellIs" priority="2149" operator="between" id="{E0E9F09D-4F11-4E85-8176-2C9A1B8AD1F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V108</xm:sqref>
        </x14:conditionalFormatting>
        <x14:conditionalFormatting xmlns:xm="http://schemas.microsoft.com/office/excel/2006/main">
          <x14:cfRule type="cellIs" priority="2148" operator="between" id="{1BAD49CB-C8B7-4319-9DB7-48C12EB8F9D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V108</xm:sqref>
        </x14:conditionalFormatting>
        <x14:conditionalFormatting xmlns:xm="http://schemas.microsoft.com/office/excel/2006/main">
          <x14:cfRule type="cellIs" priority="2147" operator="between" id="{EC34E303-812E-457E-B9D9-3C8936A6DB5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V108</xm:sqref>
        </x14:conditionalFormatting>
        <x14:conditionalFormatting xmlns:xm="http://schemas.microsoft.com/office/excel/2006/main">
          <x14:cfRule type="cellIs" priority="2145" operator="between" id="{F9502135-CE33-4E6B-8593-D5C7FD595AE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146" operator="equal" id="{A8A4AA69-DC4C-4D84-BC6F-B2D056B3747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V108</xm:sqref>
        </x14:conditionalFormatting>
        <x14:conditionalFormatting xmlns:xm="http://schemas.microsoft.com/office/excel/2006/main">
          <x14:cfRule type="cellIs" priority="2142" operator="equal" id="{676BD622-C153-4EBD-A793-45CD02A8C41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43" operator="equal" id="{8E0D74C1-A2CD-4284-ABF5-D1D9AD89591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P108:R108</xm:sqref>
        </x14:conditionalFormatting>
        <x14:conditionalFormatting xmlns:xm="http://schemas.microsoft.com/office/excel/2006/main">
          <x14:cfRule type="cellIs" priority="2139" operator="equal" id="{DFFE6808-55B6-4A63-9D3C-FE28F75638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40" operator="equal" id="{038F5C28-4DF6-4F82-93EA-C5A62FDB44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41" operator="equal" id="{E0820156-7AF0-4A1D-A725-B9CF31C151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P108:R108</xm:sqref>
        </x14:conditionalFormatting>
        <x14:conditionalFormatting xmlns:xm="http://schemas.microsoft.com/office/excel/2006/main">
          <x14:cfRule type="cellIs" priority="2137" operator="equal" id="{942DF063-A38C-43E4-BF5D-6055B43BA00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38" operator="equal" id="{11551599-E8EC-498C-B3C8-007D68B274A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P108:R108</xm:sqref>
        </x14:conditionalFormatting>
        <x14:conditionalFormatting xmlns:xm="http://schemas.microsoft.com/office/excel/2006/main">
          <x14:cfRule type="cellIs" priority="2136" operator="between" id="{105883A6-0FB8-4702-BB73-5C1351A93A2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P108:R108</xm:sqref>
        </x14:conditionalFormatting>
        <x14:conditionalFormatting xmlns:xm="http://schemas.microsoft.com/office/excel/2006/main">
          <x14:cfRule type="cellIs" priority="2135" operator="between" id="{6AA58FB9-47FC-4A2B-AA57-1E15CCBB0F3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P108:R108</xm:sqref>
        </x14:conditionalFormatting>
        <x14:conditionalFormatting xmlns:xm="http://schemas.microsoft.com/office/excel/2006/main">
          <x14:cfRule type="cellIs" priority="2134" operator="between" id="{56771127-E47E-4899-9C6E-72548FBCEFF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P108:R108</xm:sqref>
        </x14:conditionalFormatting>
        <x14:conditionalFormatting xmlns:xm="http://schemas.microsoft.com/office/excel/2006/main">
          <x14:cfRule type="cellIs" priority="2133" operator="between" id="{D7FFD3A3-EA9C-44A2-BF62-B28680C5E09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P108:R108</xm:sqref>
        </x14:conditionalFormatting>
        <x14:conditionalFormatting xmlns:xm="http://schemas.microsoft.com/office/excel/2006/main">
          <x14:cfRule type="cellIs" priority="2132" operator="between" id="{D4ACC7BB-059A-4434-95FB-8B11FA66F91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P108:R108</xm:sqref>
        </x14:conditionalFormatting>
        <x14:conditionalFormatting xmlns:xm="http://schemas.microsoft.com/office/excel/2006/main">
          <x14:cfRule type="cellIs" priority="2130" operator="between" id="{55EF5ED4-CB75-43E9-B4DE-7F51E442A59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131" operator="equal" id="{DF7219E3-5DA6-4F57-8409-33CCD7A7DFB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P108:R108</xm:sqref>
        </x14:conditionalFormatting>
        <x14:conditionalFormatting xmlns:xm="http://schemas.microsoft.com/office/excel/2006/main">
          <x14:cfRule type="cellIs" priority="2127" operator="equal" id="{76BD7F24-2922-431F-9E94-20E420F10DB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28" operator="equal" id="{A620C68F-8531-48D9-ACF8-C5DC4507523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P105:R105</xm:sqref>
        </x14:conditionalFormatting>
        <x14:conditionalFormatting xmlns:xm="http://schemas.microsoft.com/office/excel/2006/main">
          <x14:cfRule type="cellIs" priority="2124" operator="equal" id="{28025A44-752F-4371-9559-7A4C867F66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25" operator="equal" id="{B78E2CB1-0B56-4079-BF7D-941D00B44B1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26" operator="equal" id="{2D2A8CBA-A567-4C88-88EC-806FF596F8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P105:R105</xm:sqref>
        </x14:conditionalFormatting>
        <x14:conditionalFormatting xmlns:xm="http://schemas.microsoft.com/office/excel/2006/main">
          <x14:cfRule type="cellIs" priority="2122" operator="equal" id="{3276C0F2-85D4-42F8-8137-F972F2A54DA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23" operator="equal" id="{DAAC5901-5442-4E8D-8A11-63EF345C9D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P105:R105</xm:sqref>
        </x14:conditionalFormatting>
        <x14:conditionalFormatting xmlns:xm="http://schemas.microsoft.com/office/excel/2006/main">
          <x14:cfRule type="cellIs" priority="2121" operator="between" id="{9E0B2B68-B90A-46BB-BAA8-1DB17DF213F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P105:R105</xm:sqref>
        </x14:conditionalFormatting>
        <x14:conditionalFormatting xmlns:xm="http://schemas.microsoft.com/office/excel/2006/main">
          <x14:cfRule type="cellIs" priority="2120" operator="between" id="{2BC645F2-0438-4598-ADBA-56525821C32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P105:R105</xm:sqref>
        </x14:conditionalFormatting>
        <x14:conditionalFormatting xmlns:xm="http://schemas.microsoft.com/office/excel/2006/main">
          <x14:cfRule type="cellIs" priority="2119" operator="between" id="{3C0998FE-9160-4E65-B0F9-7E91C25EB9E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P105:R105</xm:sqref>
        </x14:conditionalFormatting>
        <x14:conditionalFormatting xmlns:xm="http://schemas.microsoft.com/office/excel/2006/main">
          <x14:cfRule type="cellIs" priority="2118" operator="between" id="{39549111-BD08-4F5C-852E-317F839FA01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P105:R105</xm:sqref>
        </x14:conditionalFormatting>
        <x14:conditionalFormatting xmlns:xm="http://schemas.microsoft.com/office/excel/2006/main">
          <x14:cfRule type="cellIs" priority="2117" operator="between" id="{7DC38F2C-60E6-4D6C-A8CA-E3A035B1397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P105:R105</xm:sqref>
        </x14:conditionalFormatting>
        <x14:conditionalFormatting xmlns:xm="http://schemas.microsoft.com/office/excel/2006/main">
          <x14:cfRule type="cellIs" priority="2115" operator="between" id="{A0181055-9609-46CE-92F7-CA7925C81F5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116" operator="equal" id="{97958B3C-3E27-4EC9-8FE4-5EFFC66192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P105:R105</xm:sqref>
        </x14:conditionalFormatting>
        <x14:conditionalFormatting xmlns:xm="http://schemas.microsoft.com/office/excel/2006/main">
          <x14:cfRule type="cellIs" priority="2111" operator="equal" id="{545A5A07-A1B3-4A77-A082-806866DC07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12" operator="equal" id="{2627CAB6-D967-4B4E-AB11-ABEB90C12AE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13" operator="equal" id="{1D22C193-B965-40AA-A78E-904563BC9BA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O184:R184 V184</xm:sqref>
        </x14:conditionalFormatting>
        <x14:conditionalFormatting xmlns:xm="http://schemas.microsoft.com/office/excel/2006/main">
          <x14:cfRule type="cellIs" priority="2109" operator="equal" id="{E5C0EE59-0BBD-451A-B490-6CAB9770602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10" operator="equal" id="{F2AB634F-4678-4476-AD4E-71079EE6259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O184:R184 V184</xm:sqref>
        </x14:conditionalFormatting>
        <x14:conditionalFormatting xmlns:xm="http://schemas.microsoft.com/office/excel/2006/main">
          <x14:cfRule type="cellIs" priority="2108" operator="between" id="{4C950D41-C745-4B6F-BD3B-179ACF0189C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O184:R184 V184</xm:sqref>
        </x14:conditionalFormatting>
        <x14:conditionalFormatting xmlns:xm="http://schemas.microsoft.com/office/excel/2006/main">
          <x14:cfRule type="cellIs" priority="2107" operator="between" id="{D12BFDB1-B714-4265-A83B-88A7EDCFE1E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O184:R184 V184</xm:sqref>
        </x14:conditionalFormatting>
        <x14:conditionalFormatting xmlns:xm="http://schemas.microsoft.com/office/excel/2006/main">
          <x14:cfRule type="cellIs" priority="2106" operator="between" id="{FB5DF71F-FA65-448A-9DE9-ADD17CF9856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O184:R184 V184</xm:sqref>
        </x14:conditionalFormatting>
        <x14:conditionalFormatting xmlns:xm="http://schemas.microsoft.com/office/excel/2006/main">
          <x14:cfRule type="cellIs" priority="2105" operator="between" id="{EE4D0C75-4091-4731-8AE2-6A51C47F3E2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O184:R184 V184</xm:sqref>
        </x14:conditionalFormatting>
        <x14:conditionalFormatting xmlns:xm="http://schemas.microsoft.com/office/excel/2006/main">
          <x14:cfRule type="cellIs" priority="2104" operator="between" id="{170EEF2C-E03A-448B-B703-3B90975BC6F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O184:R184 V184</xm:sqref>
        </x14:conditionalFormatting>
        <x14:conditionalFormatting xmlns:xm="http://schemas.microsoft.com/office/excel/2006/main">
          <x14:cfRule type="cellIs" priority="2102" operator="between" id="{F2546534-69C9-4F3E-B3EA-8E4A53A1275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103" operator="equal" id="{19441D8D-8432-431F-93AF-4734E2A8D3E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O184:R184 V184</xm:sqref>
        </x14:conditionalFormatting>
        <x14:conditionalFormatting xmlns:xm="http://schemas.microsoft.com/office/excel/2006/main">
          <x14:cfRule type="cellIs" priority="2101" operator="between" id="{5EDC2620-2E1B-4F04-9BDE-D3F341323BC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O184:R184 V184</xm:sqref>
        </x14:conditionalFormatting>
        <x14:conditionalFormatting xmlns:xm="http://schemas.microsoft.com/office/excel/2006/main">
          <x14:cfRule type="cellIs" priority="2098" operator="equal" id="{2001A06D-365B-400D-91F2-A9C16AE78ED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99" operator="equal" id="{60DD8C83-CE01-4003-BBFA-90C521DC887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00" operator="equal" id="{416D271F-CF3F-44A8-B7A8-6CED12A7CD0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P195:R195</xm:sqref>
        </x14:conditionalFormatting>
        <x14:conditionalFormatting xmlns:xm="http://schemas.microsoft.com/office/excel/2006/main">
          <x14:cfRule type="cellIs" priority="2096" operator="between" id="{46C9A60E-DAE8-4F3B-97A2-A4DAD64805C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097" operator="equal" id="{F084DAFD-9BDA-466B-A946-26E0416A09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P195:R195</xm:sqref>
        </x14:conditionalFormatting>
        <x14:conditionalFormatting xmlns:xm="http://schemas.microsoft.com/office/excel/2006/main">
          <x14:cfRule type="cellIs" priority="2094" operator="equal" id="{AEF918E9-E3EC-470B-95B1-9A062A7D5F2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95" operator="equal" id="{A65BC00A-4974-43A3-A967-9D44754FB02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P195:R195</xm:sqref>
        </x14:conditionalFormatting>
        <x14:conditionalFormatting xmlns:xm="http://schemas.microsoft.com/office/excel/2006/main">
          <x14:cfRule type="cellIs" priority="2093" operator="between" id="{8E8656A1-435A-41E4-969A-0661E1EE58B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P195:R195</xm:sqref>
        </x14:conditionalFormatting>
        <x14:conditionalFormatting xmlns:xm="http://schemas.microsoft.com/office/excel/2006/main">
          <x14:cfRule type="cellIs" priority="2063" operator="equal" id="{5571AF67-7106-4C5E-904B-85D2E6FFB21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64" operator="equal" id="{4B8F0624-D6E7-4BAA-923B-4E51C28F9F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P100:P102</xm:sqref>
        </x14:conditionalFormatting>
        <x14:conditionalFormatting xmlns:xm="http://schemas.microsoft.com/office/excel/2006/main">
          <x14:cfRule type="cellIs" priority="2060" operator="equal" id="{205B94FB-56C2-4C01-B3B0-CD50534A5D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61" operator="equal" id="{4E9D014B-7BB0-4416-8B7A-8D42F6FCF1A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62" operator="equal" id="{32FD3074-E5DD-45F5-B3D9-E4433E3C406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P100:P102</xm:sqref>
        </x14:conditionalFormatting>
        <x14:conditionalFormatting xmlns:xm="http://schemas.microsoft.com/office/excel/2006/main">
          <x14:cfRule type="cellIs" priority="2058" operator="equal" id="{8C2B724E-3453-4C20-B05E-05BCCF61230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59" operator="equal" id="{9C99A949-4123-4B49-93AC-687745F963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P100:P102</xm:sqref>
        </x14:conditionalFormatting>
        <x14:conditionalFormatting xmlns:xm="http://schemas.microsoft.com/office/excel/2006/main">
          <x14:cfRule type="cellIs" priority="2057" operator="between" id="{92A4C282-B9F7-445F-B997-22711435D51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P100:P102</xm:sqref>
        </x14:conditionalFormatting>
        <x14:conditionalFormatting xmlns:xm="http://schemas.microsoft.com/office/excel/2006/main">
          <x14:cfRule type="cellIs" priority="2056" operator="between" id="{D491019D-EDD0-43C9-996C-10F8AF57639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P100:P102</xm:sqref>
        </x14:conditionalFormatting>
        <x14:conditionalFormatting xmlns:xm="http://schemas.microsoft.com/office/excel/2006/main">
          <x14:cfRule type="cellIs" priority="2055" operator="between" id="{1A5D51C0-BF40-4961-A70F-0FE52C28B5A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P100:P102</xm:sqref>
        </x14:conditionalFormatting>
        <x14:conditionalFormatting xmlns:xm="http://schemas.microsoft.com/office/excel/2006/main">
          <x14:cfRule type="cellIs" priority="2054" operator="between" id="{421492E2-0C2B-4355-A5EC-CD769BBC8C9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P100:P102</xm:sqref>
        </x14:conditionalFormatting>
        <x14:conditionalFormatting xmlns:xm="http://schemas.microsoft.com/office/excel/2006/main">
          <x14:cfRule type="cellIs" priority="2053" operator="between" id="{DFC039A1-64C5-4BEF-A743-D22B85C26FA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P100:P102</xm:sqref>
        </x14:conditionalFormatting>
        <x14:conditionalFormatting xmlns:xm="http://schemas.microsoft.com/office/excel/2006/main">
          <x14:cfRule type="cellIs" priority="2051" operator="between" id="{492622BA-F94A-41B7-8FA3-956EC319079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052" operator="equal" id="{D6121677-A0F7-48B2-87D3-3D1B654885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P100:P102</xm:sqref>
        </x14:conditionalFormatting>
        <x14:conditionalFormatting xmlns:xm="http://schemas.microsoft.com/office/excel/2006/main">
          <x14:cfRule type="cellIs" priority="2048" operator="equal" id="{EF83467E-3C09-4815-83E4-FD4D4BB8E39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49" operator="equal" id="{B6F1F183-744E-4CDD-96E4-FFE7B45F6D4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R143:R148</xm:sqref>
        </x14:conditionalFormatting>
        <x14:conditionalFormatting xmlns:xm="http://schemas.microsoft.com/office/excel/2006/main">
          <x14:cfRule type="cellIs" priority="2045" operator="equal" id="{FC752CE9-89C5-4327-B8F6-D5E54A4A9C4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46" operator="equal" id="{5752B579-B506-422E-B824-3CDACAD9AD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47" operator="equal" id="{3F808803-E17B-4E24-839D-DFFF2CF76B7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R143:R148</xm:sqref>
        </x14:conditionalFormatting>
        <x14:conditionalFormatting xmlns:xm="http://schemas.microsoft.com/office/excel/2006/main">
          <x14:cfRule type="cellIs" priority="2044" operator="between" id="{95B48A0F-A259-4B8D-B925-31B86967A52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R143:R148</xm:sqref>
        </x14:conditionalFormatting>
        <x14:conditionalFormatting xmlns:xm="http://schemas.microsoft.com/office/excel/2006/main">
          <x14:cfRule type="cellIs" priority="2043" operator="between" id="{1AE9700B-438B-414F-B58C-31D8D85F12A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R143:R148</xm:sqref>
        </x14:conditionalFormatting>
        <x14:conditionalFormatting xmlns:xm="http://schemas.microsoft.com/office/excel/2006/main">
          <x14:cfRule type="cellIs" priority="2042" operator="between" id="{53AC7575-CEA0-47EB-8C44-901FACD90DA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R143:R148</xm:sqref>
        </x14:conditionalFormatting>
        <x14:conditionalFormatting xmlns:xm="http://schemas.microsoft.com/office/excel/2006/main">
          <x14:cfRule type="cellIs" priority="2041" operator="between" id="{91165647-C15E-45C2-BF4B-422FE6ED8A6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R143:R148</xm:sqref>
        </x14:conditionalFormatting>
        <x14:conditionalFormatting xmlns:xm="http://schemas.microsoft.com/office/excel/2006/main">
          <x14:cfRule type="cellIs" priority="2040" operator="between" id="{F542A84F-FE9D-43F2-9939-99B67D40ABC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R143:R148</xm:sqref>
        </x14:conditionalFormatting>
        <x14:conditionalFormatting xmlns:xm="http://schemas.microsoft.com/office/excel/2006/main">
          <x14:cfRule type="cellIs" priority="2038" operator="between" id="{DFA0E4B9-DACC-41FB-8EB1-F278D50A798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039" operator="equal" id="{3D120C13-8D6B-4A85-AFFC-88743B290B8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R143:R148</xm:sqref>
        </x14:conditionalFormatting>
        <x14:conditionalFormatting xmlns:xm="http://schemas.microsoft.com/office/excel/2006/main">
          <x14:cfRule type="cellIs" priority="2035" operator="equal" id="{594AEEA9-20E1-4589-BE34-A44525AEBB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36" operator="equal" id="{F5B24ADA-8B76-4632-A114-5FDEA9CC47D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Q143:Q148</xm:sqref>
        </x14:conditionalFormatting>
        <x14:conditionalFormatting xmlns:xm="http://schemas.microsoft.com/office/excel/2006/main">
          <x14:cfRule type="cellIs" priority="2032" operator="equal" id="{6D9D88E6-D0CC-4183-B54C-D71B7DD59F7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33" operator="equal" id="{F984DE61-37A2-436B-9B1E-49CDC64AE3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34" operator="equal" id="{DFC20684-1FDE-4125-8DD5-4498DA2D998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Q143:Q148</xm:sqref>
        </x14:conditionalFormatting>
        <x14:conditionalFormatting xmlns:xm="http://schemas.microsoft.com/office/excel/2006/main">
          <x14:cfRule type="cellIs" priority="2031" operator="between" id="{96D11880-8272-4270-862F-6C39010CF1C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Q143:Q148</xm:sqref>
        </x14:conditionalFormatting>
        <x14:conditionalFormatting xmlns:xm="http://schemas.microsoft.com/office/excel/2006/main">
          <x14:cfRule type="cellIs" priority="2030" operator="between" id="{28C74A1E-E279-4421-85FF-6CE5334EF32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Q143:Q148</xm:sqref>
        </x14:conditionalFormatting>
        <x14:conditionalFormatting xmlns:xm="http://schemas.microsoft.com/office/excel/2006/main">
          <x14:cfRule type="cellIs" priority="2029" operator="between" id="{9DFA808C-BCAC-435B-9009-7BC52303B80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Q143:Q148</xm:sqref>
        </x14:conditionalFormatting>
        <x14:conditionalFormatting xmlns:xm="http://schemas.microsoft.com/office/excel/2006/main">
          <x14:cfRule type="cellIs" priority="2028" operator="between" id="{A64FD661-D5EC-4A55-AB61-C33B76B31EF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Q143:Q148</xm:sqref>
        </x14:conditionalFormatting>
        <x14:conditionalFormatting xmlns:xm="http://schemas.microsoft.com/office/excel/2006/main">
          <x14:cfRule type="cellIs" priority="2027" operator="between" id="{93442123-6408-4C54-8955-4C3C276FA61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Q143:Q148</xm:sqref>
        </x14:conditionalFormatting>
        <x14:conditionalFormatting xmlns:xm="http://schemas.microsoft.com/office/excel/2006/main">
          <x14:cfRule type="cellIs" priority="2025" operator="between" id="{17C01F7D-55CD-45B7-B1ED-FA8CCA5A472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026" operator="equal" id="{FFDBA45C-1F71-4F43-810E-726655F99A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Q143:Q148</xm:sqref>
        </x14:conditionalFormatting>
        <x14:conditionalFormatting xmlns:xm="http://schemas.microsoft.com/office/excel/2006/main">
          <x14:cfRule type="cellIs" priority="2022" operator="equal" id="{12EFD197-F5DC-4F0D-A557-939D958B43E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23" operator="equal" id="{45F2B831-8597-48A8-A069-536A9403FE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019" operator="equal" id="{7A5EE7DC-923D-425E-A56E-7B08F58FC6D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20" operator="equal" id="{C7B69524-E7BD-4315-8CBD-582AEBCEF0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21" operator="equal" id="{F7CF81C2-31F0-4983-B2FE-2D6363F7FED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017" operator="equal" id="{617BA609-7872-4D0D-8C49-0D821966DE6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18" operator="equal" id="{AFE152C4-4570-42C2-85AB-7BF4F4E4D43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016" operator="between" id="{9EB02F34-5785-4AA6-9D12-EFE07ED8E68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015" operator="between" id="{7E055542-25ED-47A1-B767-C2A5056F8A3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014" operator="between" id="{B9BA5A34-D1FD-404B-A25E-240BCDFA683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013" operator="between" id="{BB8F2F63-DAA0-468C-B862-6BC3A0C7545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012" operator="between" id="{E97CCAEF-8534-469B-9D0E-7E71786AEF0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010" operator="between" id="{9ECDD69A-CDC7-4CC1-8E95-8F5845FE96F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011" operator="equal" id="{EA6B7545-D2C6-4C7F-B05F-C3FB89FA0F6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007" operator="equal" id="{CE43CE8B-D376-4560-B26A-3BE9A1EE505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08" operator="equal" id="{7A6FF217-B3E1-4BED-8EC6-D0F8212E9E7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2004" operator="equal" id="{7308252A-72DF-4B74-9DE2-1B18B72D8C7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05" operator="equal" id="{CACD08B4-BE65-4B97-97E5-A7874B92FE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06" operator="equal" id="{5638D7D6-800C-4275-8F1F-0CDA891C8D3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2002" operator="equal" id="{850C6636-3B6B-4C64-8FEF-DF04FC26E5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03" operator="equal" id="{84845412-2AB9-491A-B35A-69F29CA550A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2001" operator="between" id="{024BED94-F0E7-4A9B-BDF9-C0073AA6407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2000" operator="between" id="{C96E5A9E-6CE4-499E-BC81-6258D141176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1999" operator="between" id="{EBADD3FC-9882-4783-82B7-2F26FAFE537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1998" operator="between" id="{51DA29AD-1458-4AE3-9615-8FD274E06A8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1997" operator="between" id="{AAC22B5F-5085-4AF6-BA51-87A011CC0CC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1995" operator="between" id="{40DEE51A-35D1-4F6B-AAB1-2629267531F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996" operator="equal" id="{BE1FECF5-8497-44B4-B79E-77F153537CA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1992" operator="equal" id="{DB5E28F9-3CAA-47F9-B175-4932AFA1508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93" operator="equal" id="{4692F193-6B33-484A-9D9F-47120A8B299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1989" operator="equal" id="{6B30D940-00BB-4043-B03F-7A298FD87F1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90" operator="equal" id="{377AF194-9E34-479A-BD2E-02757DB48B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91" operator="equal" id="{FC451618-864A-4239-B2E7-BF28DD4020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1987" operator="equal" id="{B6778F40-6E75-45F2-944D-E7E06EA2845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88" operator="equal" id="{F6452D63-D8F4-46B0-8A22-E754D10B220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1986" operator="between" id="{119A7C8B-E064-4AA1-99EC-1A538AE9D4C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1985" operator="between" id="{EAE10CDC-28B0-4BA7-B11D-FAC8FF807044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1984" operator="between" id="{695877D1-7352-4335-A95E-756FB47A1AE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1983" operator="between" id="{868329F9-CA9C-423D-A628-628C3C0840C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1982" operator="between" id="{96979324-431C-457E-9300-53B66C3AFF1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1980" operator="between" id="{B6991A1E-5C12-4705-BB78-F4F9B276D7C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981" operator="equal" id="{534EC3AC-5FF5-4FD7-B535-52D0C07E1AF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1977" operator="equal" id="{9EC16D2D-FF33-4755-AC55-7F9C1C5658F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78" operator="equal" id="{E312D319-9A25-4104-8AE0-A92EB7FC71A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1974" operator="equal" id="{386E6F3F-5195-4415-AA52-30FEBCFA027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75" operator="equal" id="{A888A867-2CB8-45E3-81D2-DA6970CC53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76" operator="equal" id="{1778EFCB-1902-4747-95A1-B07B68970F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1972" operator="equal" id="{33808A58-8F7B-4867-BE1C-E718A61630F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73" operator="equal" id="{B0AB7D41-003E-4CC7-A9F0-6303B8B055F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1971" operator="between" id="{99EB7486-EBFF-45FF-A44E-BDB65402589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1970" operator="between" id="{B021F899-D1F0-4B47-B748-ECC23BDAF8B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1969" operator="between" id="{3FDB75DC-60CD-4476-A4DA-0F326517D62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1968" operator="between" id="{EC62143F-3E4C-4993-869B-42AD37703D1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1967" operator="between" id="{F209D92E-684E-43FF-AA21-95E71DF111A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1965" operator="between" id="{A43AA7A2-F2D3-4F43-B11E-79D65A38AF7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966" operator="equal" id="{DE6C1701-7E26-4ED2-881F-25A832B0D58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1962" operator="equal" id="{5C02DEFC-57F9-49E6-8491-2D0212B491C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63" operator="equal" id="{059C17E9-5C1B-4219-85BA-0B6038B412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1959" operator="equal" id="{76929ECD-7240-4D8A-8ACA-EE4B1DAB07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60" operator="equal" id="{95BC1799-030B-465F-A425-9870156F4D4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61" operator="equal" id="{12CA6A71-0A53-4F09-AEE4-66160BA713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1957" operator="equal" id="{3D109BE6-4F3D-4E04-BC73-B0DB463708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58" operator="equal" id="{5AFD1C68-82A1-4363-BDA5-A24CE91D727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1956" operator="between" id="{3EE15891-F780-4183-91C1-D4918AF13455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1955" operator="between" id="{596C87CD-669E-4D33-9105-06FA471504D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1954" operator="between" id="{3A074F8A-F2B5-4C10-AEF2-233AD82EDCF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1953" operator="between" id="{0918DFEE-4CA1-4314-A0B9-01EF9B69DD9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1952" operator="between" id="{28F3D4BD-66FA-47BD-8A32-A246F7FE10E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1950" operator="between" id="{6535E4D7-1986-4E2B-8CCD-652EF8EE12B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951" operator="equal" id="{A760235D-87F0-44E8-8E9E-48DC364CA94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1947" operator="equal" id="{9C7655BF-9977-4EBC-9EC2-5A248D0F551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48" operator="equal" id="{1B705A6A-D363-409E-ABED-78872613D5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1944" operator="equal" id="{2C6FD474-F901-4DAE-A6FD-5074015AD1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45" operator="equal" id="{0FAD54F3-AAD1-4BC1-954B-1EC671A8198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46" operator="equal" id="{79EE4DD5-583F-4132-964C-C039757999E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1942" operator="equal" id="{75867E1D-77CA-4E45-B3B0-6856AEB4D3D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43" operator="equal" id="{DEB94610-83E3-4FDA-8E7E-472939C2E06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1941" operator="between" id="{5351C9DC-F2C1-4FEE-A795-B7318BDCBCC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1940" operator="between" id="{0DD56903-6B1E-4BE4-A33E-31B8B9F6E62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1939" operator="between" id="{8F3D42A0-7944-4FA6-98E5-698D2F72C34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1938" operator="between" id="{A9ED6DE1-6089-4B49-AC53-250541F9DD0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1937" operator="between" id="{B6ABDDA5-EA5C-44D4-89E8-B464D134D1E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1935" operator="between" id="{25E01452-5DF2-4831-96A7-3E79705F705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936" operator="equal" id="{B21B5D5F-7C07-4545-8D69-FD49B1F1CE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1932" operator="equal" id="{1A08DF9C-6E4F-4028-82A0-CBB668228B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33" operator="equal" id="{CEEA642B-5FB0-4881-BA79-DB8BDB7DDAE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1929" operator="equal" id="{B286E196-FB1C-43D0-9261-EECF20C6CD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30" operator="equal" id="{7A591579-1BBB-4200-BCB9-FE353226870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31" operator="equal" id="{BD80C697-15E8-4AB0-8E86-951F5CE13EC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1927" operator="equal" id="{43F2BC03-4252-495A-91CA-A3A2DDAFF2B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28" operator="equal" id="{6BB44E0E-224D-4B38-97CF-96D1873893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1926" operator="between" id="{8484EF60-25CB-4A8A-AFAB-6136D1879CE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1925" operator="between" id="{FA6E2DC1-4E24-4BC3-AAB9-1802A11AA0DD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1924" operator="between" id="{C488B3B4-B2C6-4124-842A-C60EC8BDADA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1923" operator="between" id="{71953043-E3C5-4F71-80D0-05180F4E3AC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1922" operator="between" id="{3498E777-BC7F-488A-920B-92305C2E3B2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1920" operator="between" id="{E7715B47-B917-4247-B19B-DB5CF2CD67E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921" operator="equal" id="{54A464EF-C549-4CD2-B065-38B0DB11625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1917" operator="equal" id="{B19E1D1A-2F21-4806-8940-DA05D3C68F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18" operator="equal" id="{F7E5DA2B-6F8D-4D0B-93B8-DC27D776575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1914" operator="equal" id="{9ADA3F0A-F217-4023-975C-4FD4F47C125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15" operator="equal" id="{7B9F53D3-06D5-427E-9405-21597D3AEFE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16" operator="equal" id="{68A8B8D2-89A2-4634-BD89-5614E88A3C4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1912" operator="equal" id="{A2FD27D6-94FF-4914-AF38-E1A846C88F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13" operator="equal" id="{9FD48091-D876-4712-B58A-D266D2508B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1911" operator="between" id="{F598D588-1C3D-426F-91AF-38FC177F047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1910" operator="between" id="{E59C8BEE-9E7A-4E18-8D18-DABD063F918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1909" operator="between" id="{85AA1A1D-5626-4BEA-9087-54D201BC327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1908" operator="between" id="{0903BB6A-B008-4923-81D8-F7621AE9913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1907" operator="between" id="{0A7EC0CC-3252-4F10-B900-EE7D937311C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1905" operator="between" id="{62D4CBFC-209E-43BB-9A9D-FB79AD9280F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906" operator="equal" id="{2465DA8F-45FC-4590-AF5E-A05ACAA20A4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1902" operator="equal" id="{4B75F63E-899D-4225-881A-FA54925649B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03" operator="equal" id="{9F9E2336-2B28-4DA2-BA61-9FB1368724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899" operator="equal" id="{A0AF1788-1551-4A77-A8EE-D0274F38817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00" operator="equal" id="{D0139A98-54F9-4900-961B-7F4384C918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01" operator="equal" id="{909310FF-AFFF-49D9-B3E6-09261EDBA06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897" operator="equal" id="{6DA8DD1D-627A-4644-976B-527A103F737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98" operator="equal" id="{39826F3B-610C-4782-B9BF-FD35CF839A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896" operator="between" id="{406310FB-A40E-45DE-8B90-863B394763B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895" operator="between" id="{6B571498-3B91-4082-AA72-AE63783621A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894" operator="between" id="{9F9E6684-7C8E-4D4A-96A5-5EAF8231B11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893" operator="between" id="{62494EAA-D236-4235-A2B9-9C93AB1E273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892" operator="between" id="{63937A5C-6832-4494-95D8-E9A0ADF42A4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890" operator="between" id="{19A54E77-0527-4BF3-B575-3B3F0330AD0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891" operator="equal" id="{E6EC490B-704B-4E96-9E99-9D31FBF03F9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886" operator="equal" id="{54936A0F-5173-4AA3-A589-8412AD1A692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87" operator="equal" id="{12D7F920-F761-429D-9A85-9C30DE0DF04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Q99:R99</xm:sqref>
        </x14:conditionalFormatting>
        <x14:conditionalFormatting xmlns:xm="http://schemas.microsoft.com/office/excel/2006/main">
          <x14:cfRule type="cellIs" priority="1883" operator="equal" id="{6DC23A78-0F1D-4B6B-A424-525DF322B2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84" operator="equal" id="{733F3950-13E2-4AF2-955E-ED71946EE7E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85" operator="equal" id="{784F1A46-2AC8-4198-9CEA-12A9948CDB5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Q99:R99</xm:sqref>
        </x14:conditionalFormatting>
        <x14:conditionalFormatting xmlns:xm="http://schemas.microsoft.com/office/excel/2006/main">
          <x14:cfRule type="cellIs" priority="1881" operator="equal" id="{88E9C4C4-7407-4BB2-93E6-2ECE5A87AEE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82" operator="equal" id="{A7F85D36-9608-4CDE-9BFE-004CF03C4F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Q99:R99</xm:sqref>
        </x14:conditionalFormatting>
        <x14:conditionalFormatting xmlns:xm="http://schemas.microsoft.com/office/excel/2006/main">
          <x14:cfRule type="cellIs" priority="1880" operator="between" id="{A292C98B-5284-4CC8-9869-D61D8FDEB0E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Q99:R99</xm:sqref>
        </x14:conditionalFormatting>
        <x14:conditionalFormatting xmlns:xm="http://schemas.microsoft.com/office/excel/2006/main">
          <x14:cfRule type="cellIs" priority="1879" operator="between" id="{65A0B1C5-E7E7-4CE2-A4B3-31954A6D017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Q99:R99</xm:sqref>
        </x14:conditionalFormatting>
        <x14:conditionalFormatting xmlns:xm="http://schemas.microsoft.com/office/excel/2006/main">
          <x14:cfRule type="cellIs" priority="1878" operator="between" id="{510CF760-A335-4707-879A-AAC1E3277EE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Q99:R99</xm:sqref>
        </x14:conditionalFormatting>
        <x14:conditionalFormatting xmlns:xm="http://schemas.microsoft.com/office/excel/2006/main">
          <x14:cfRule type="cellIs" priority="1877" operator="between" id="{AD7CCF20-7651-401A-8088-DD0064A2CA7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Q99:R99</xm:sqref>
        </x14:conditionalFormatting>
        <x14:conditionalFormatting xmlns:xm="http://schemas.microsoft.com/office/excel/2006/main">
          <x14:cfRule type="cellIs" priority="1876" operator="between" id="{F290B92B-F8DA-4D5C-B391-6AA3A32B5C6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Q99:R99</xm:sqref>
        </x14:conditionalFormatting>
        <x14:conditionalFormatting xmlns:xm="http://schemas.microsoft.com/office/excel/2006/main">
          <x14:cfRule type="cellIs" priority="1874" operator="between" id="{87BE16D0-E16B-4D7F-A0B6-4CBD967DFF0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875" operator="equal" id="{19EDC41D-D93F-46D4-ACFF-4074F9E762A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Q99:R99</xm:sqref>
        </x14:conditionalFormatting>
        <x14:conditionalFormatting xmlns:xm="http://schemas.microsoft.com/office/excel/2006/main">
          <x14:cfRule type="cellIs" priority="1871" operator="equal" id="{F1DDA482-6569-4D13-A238-8BD412382F0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72" operator="equal" id="{55BBFE1C-23EF-4081-AE7F-F8E41702427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M123</xm:sqref>
        </x14:conditionalFormatting>
        <x14:conditionalFormatting xmlns:xm="http://schemas.microsoft.com/office/excel/2006/main">
          <x14:cfRule type="cellIs" priority="1868" operator="equal" id="{D8AF5DAC-A48B-41F3-ABB5-BABFC61C8B8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69" operator="equal" id="{5AEBB006-D5FE-4E10-9824-D47F1C3FA47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70" operator="equal" id="{550F1C5D-28D7-42BF-85D0-266F398A4C8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M123</xm:sqref>
        </x14:conditionalFormatting>
        <x14:conditionalFormatting xmlns:xm="http://schemas.microsoft.com/office/excel/2006/main">
          <x14:cfRule type="cellIs" priority="1866" operator="equal" id="{585BCBB7-76CE-436C-98B7-5C3A155B7CF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67" operator="equal" id="{1D1B7761-16BE-4943-84D4-7685950545C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M123</xm:sqref>
        </x14:conditionalFormatting>
        <x14:conditionalFormatting xmlns:xm="http://schemas.microsoft.com/office/excel/2006/main">
          <x14:cfRule type="cellIs" priority="1864" operator="equal" id="{7F3B0F02-5048-40FA-A503-39A3F505F0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65" operator="equal" id="{777F6C6B-F128-4790-8CA0-F4DEFB556C1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L123 L124:N126</xm:sqref>
        </x14:conditionalFormatting>
        <x14:conditionalFormatting xmlns:xm="http://schemas.microsoft.com/office/excel/2006/main">
          <x14:cfRule type="cellIs" priority="1861" operator="equal" id="{0179327E-EA8D-48B2-B5A4-A145455F25E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62" operator="equal" id="{804E0949-E7CF-41FD-A953-F0F23251E1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63" operator="equal" id="{B163F156-0AEE-486A-A0AC-C078BB5490F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L123 N123 L124:N126 P123:R126 V123:V126</xm:sqref>
        </x14:conditionalFormatting>
        <x14:conditionalFormatting xmlns:xm="http://schemas.microsoft.com/office/excel/2006/main">
          <x14:cfRule type="cellIs" priority="1860" operator="between" id="{B82698FC-EE6F-4BCD-AD5B-2B62488C2AF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L123:R126 V123:V126</xm:sqref>
        </x14:conditionalFormatting>
        <x14:conditionalFormatting xmlns:xm="http://schemas.microsoft.com/office/excel/2006/main">
          <x14:cfRule type="cellIs" priority="1859" operator="between" id="{15E0A742-FDE9-4205-82BD-8664420633A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L123:R126 V123:V126</xm:sqref>
        </x14:conditionalFormatting>
        <x14:conditionalFormatting xmlns:xm="http://schemas.microsoft.com/office/excel/2006/main">
          <x14:cfRule type="cellIs" priority="1858" operator="between" id="{66E3A0C8-672E-44E2-B44C-01C0FB4E8B2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L123:R126 V123:V126</xm:sqref>
        </x14:conditionalFormatting>
        <x14:conditionalFormatting xmlns:xm="http://schemas.microsoft.com/office/excel/2006/main">
          <x14:cfRule type="cellIs" priority="1857" operator="between" id="{7F1A94C6-4611-4A5D-A573-0B5F55B2DE8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L123:R126 V123:V126</xm:sqref>
        </x14:conditionalFormatting>
        <x14:conditionalFormatting xmlns:xm="http://schemas.microsoft.com/office/excel/2006/main">
          <x14:cfRule type="cellIs" priority="1856" operator="between" id="{A48CF69A-AA83-4829-9DDF-8CFBC89F874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L123:R126 V123:V126</xm:sqref>
        </x14:conditionalFormatting>
        <x14:conditionalFormatting xmlns:xm="http://schemas.microsoft.com/office/excel/2006/main">
          <x14:cfRule type="cellIs" priority="1854" operator="between" id="{AABF29EF-787D-42E7-98FB-97B085B7C34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855" operator="equal" id="{3E145DF2-58E1-44F1-8F1B-2CFA3DC8D11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L123:M123 L124:N126</xm:sqref>
        </x14:conditionalFormatting>
        <x14:conditionalFormatting xmlns:xm="http://schemas.microsoft.com/office/excel/2006/main">
          <x14:cfRule type="cellIs" priority="1852" operator="equal" id="{9E9B6EF9-E590-4955-A392-755A9DC1742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53" operator="equal" id="{451E44AE-2BA2-47D5-867C-7CEE03687F0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L123 N123 L124:N126 O123:R126 V123:V126</xm:sqref>
        </x14:conditionalFormatting>
        <x14:conditionalFormatting xmlns:xm="http://schemas.microsoft.com/office/excel/2006/main">
          <x14:cfRule type="cellIs" priority="1849" operator="equal" id="{39A41087-39D9-46EF-A78A-6123AE76695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50" operator="equal" id="{447E2C1B-C059-4B42-BC4F-2D81D66875B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51" operator="equal" id="{35F9E9D4-3AAD-45FF-981F-AA812F4F88E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O123:O126</xm:sqref>
        </x14:conditionalFormatting>
        <x14:conditionalFormatting xmlns:xm="http://schemas.microsoft.com/office/excel/2006/main">
          <x14:cfRule type="cellIs" priority="1847" operator="equal" id="{82950FAD-2876-4F66-A271-718FDFCEB51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48" operator="equal" id="{22A47966-2D62-4357-A01D-3D8AEF88FC2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O123:O126</xm:sqref>
        </x14:conditionalFormatting>
        <x14:conditionalFormatting xmlns:xm="http://schemas.microsoft.com/office/excel/2006/main">
          <x14:cfRule type="cellIs" priority="1845" operator="between" id="{C344CA9B-EF5C-463C-BF9A-EB6F2F0A2AD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846" operator="equal" id="{0854290F-4A69-4F73-B0C2-9C703F5744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N123 O123:R126 V123:V126</xm:sqref>
        </x14:conditionalFormatting>
        <x14:conditionalFormatting xmlns:xm="http://schemas.microsoft.com/office/excel/2006/main">
          <x14:cfRule type="cellIs" priority="1814" operator="equal" id="{047BCDB0-C30F-42AD-AC0D-6E5F2EC14B5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15" operator="equal" id="{0331B70D-174C-4241-99A2-3CB83430581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16" operator="equal" id="{AE37526D-B8E3-465F-A5B4-32E9BC8E179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S190 S192:S194 S185:U187 S196:U1048576 S1:U12</xm:sqref>
        </x14:conditionalFormatting>
        <x14:conditionalFormatting xmlns:xm="http://schemas.microsoft.com/office/excel/2006/main">
          <x14:cfRule type="cellIs" priority="1812" operator="equal" id="{6B3A7525-ED9D-470B-B6CE-2423FB8ED62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13" operator="equal" id="{AD4BF611-5C67-4549-ABEC-5AFEEC5251B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S190 S192:S194 S185:U187 S196:U1048576 S1:U12</xm:sqref>
        </x14:conditionalFormatting>
        <x14:conditionalFormatting xmlns:xm="http://schemas.microsoft.com/office/excel/2006/main">
          <x14:cfRule type="cellIs" priority="1811" operator="between" id="{BABC6F44-AEBD-4445-9448-32F73789409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S185:U185</xm:sqref>
        </x14:conditionalFormatting>
        <x14:conditionalFormatting xmlns:xm="http://schemas.microsoft.com/office/excel/2006/main">
          <x14:cfRule type="cellIs" priority="1810" operator="between" id="{5D862112-0635-4934-98A8-98060BA74F4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S185:U185</xm:sqref>
        </x14:conditionalFormatting>
        <x14:conditionalFormatting xmlns:xm="http://schemas.microsoft.com/office/excel/2006/main">
          <x14:cfRule type="cellIs" priority="1809" operator="between" id="{063169F0-AE77-4C47-8055-4958A10432A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S190 S192:S194 S185:U187 S196:U1048576 S1:U12</xm:sqref>
        </x14:conditionalFormatting>
        <x14:conditionalFormatting xmlns:xm="http://schemas.microsoft.com/office/excel/2006/main">
          <x14:cfRule type="cellIs" priority="1808" operator="between" id="{DAAB1AFE-C901-4CAE-A3E1-F140861E882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S185:U187</xm:sqref>
        </x14:conditionalFormatting>
        <x14:conditionalFormatting xmlns:xm="http://schemas.microsoft.com/office/excel/2006/main">
          <x14:cfRule type="cellIs" priority="1807" operator="between" id="{175F7A8F-4232-4F56-9986-84C5E9278A5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S185:U185</xm:sqref>
        </x14:conditionalFormatting>
        <x14:conditionalFormatting xmlns:xm="http://schemas.microsoft.com/office/excel/2006/main">
          <x14:cfRule type="cellIs" priority="1806" operator="between" id="{57EB8AE7-58A5-419C-BF87-B9AC832F8C8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S186:U187</xm:sqref>
        </x14:conditionalFormatting>
        <x14:conditionalFormatting xmlns:xm="http://schemas.microsoft.com/office/excel/2006/main">
          <x14:cfRule type="cellIs" priority="1804" operator="between" id="{49DD6DBA-DCEB-4EBC-82FF-77ECB87CD8F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805" operator="equal" id="{F98906E3-BDE8-4340-AAA8-4F699FBFD42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S190 S192:S194 S185:U187 S196:U1048576 S1:U12</xm:sqref>
        </x14:conditionalFormatting>
        <x14:conditionalFormatting xmlns:xm="http://schemas.microsoft.com/office/excel/2006/main">
          <x14:cfRule type="cellIs" priority="1803" operator="between" id="{6562FFB0-ACD0-4CC3-985A-D798B789805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S9:U9</xm:sqref>
        </x14:conditionalFormatting>
        <x14:conditionalFormatting xmlns:xm="http://schemas.microsoft.com/office/excel/2006/main">
          <x14:cfRule type="cellIs" priority="1802" operator="between" id="{9CEDBA71-46D4-4385-95A0-F11CCAF515B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S9:U9</xm:sqref>
        </x14:conditionalFormatting>
        <x14:conditionalFormatting xmlns:xm="http://schemas.microsoft.com/office/excel/2006/main">
          <x14:cfRule type="cellIs" priority="1800" operator="equal" id="{2CF0F80F-187F-422C-97E1-AB19F60B7CB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01" operator="equal" id="{A35FF8D2-EAB6-432E-9D66-B468ED751F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S9:U9</xm:sqref>
        </x14:conditionalFormatting>
        <x14:conditionalFormatting xmlns:xm="http://schemas.microsoft.com/office/excel/2006/main">
          <x14:cfRule type="cellIs" priority="1764" operator="equal" id="{BFBD3F57-96B3-42E0-B5D7-F504012DA1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65" operator="equal" id="{712B28D6-F6A4-4E43-9020-EFFF835E0D6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S13:U13</xm:sqref>
        </x14:conditionalFormatting>
        <x14:conditionalFormatting xmlns:xm="http://schemas.microsoft.com/office/excel/2006/main">
          <x14:cfRule type="cellIs" priority="1761" operator="equal" id="{691068A5-9C1F-48B5-B276-EF633D61EB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62" operator="equal" id="{2DFAED66-C51B-4B16-BA8E-352C25887BE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63" operator="equal" id="{23BDE363-6D6F-4A41-8B29-A62E8ECBD91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S13:U13</xm:sqref>
        </x14:conditionalFormatting>
        <x14:conditionalFormatting xmlns:xm="http://schemas.microsoft.com/office/excel/2006/main">
          <x14:cfRule type="cellIs" priority="1759" operator="equal" id="{C41CE0F5-7F3B-4D68-9810-4D81965987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60" operator="equal" id="{5A9ACB8C-7669-4A9F-9798-FC715DFD4D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S13:U13</xm:sqref>
        </x14:conditionalFormatting>
        <x14:conditionalFormatting xmlns:xm="http://schemas.microsoft.com/office/excel/2006/main">
          <x14:cfRule type="cellIs" priority="1758" operator="between" id="{37376C44-B553-40A1-9237-B5497D1F3C7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S13:U13</xm:sqref>
        </x14:conditionalFormatting>
        <x14:conditionalFormatting xmlns:xm="http://schemas.microsoft.com/office/excel/2006/main">
          <x14:cfRule type="cellIs" priority="1757" operator="between" id="{B8FFFFD5-CE08-4F91-9760-87430C92288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S13:U13</xm:sqref>
        </x14:conditionalFormatting>
        <x14:conditionalFormatting xmlns:xm="http://schemas.microsoft.com/office/excel/2006/main">
          <x14:cfRule type="cellIs" priority="1756" operator="between" id="{BDF02BE7-2203-4BE3-8696-83A6284B4B3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S13:U13</xm:sqref>
        </x14:conditionalFormatting>
        <x14:conditionalFormatting xmlns:xm="http://schemas.microsoft.com/office/excel/2006/main">
          <x14:cfRule type="cellIs" priority="1755" operator="between" id="{EB4D14C2-2BDA-462B-925C-C3DDF18573D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S13:U13</xm:sqref>
        </x14:conditionalFormatting>
        <x14:conditionalFormatting xmlns:xm="http://schemas.microsoft.com/office/excel/2006/main">
          <x14:cfRule type="cellIs" priority="1754" operator="between" id="{568946D8-FD32-48AF-9FF4-9EB054E3463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S13:U13</xm:sqref>
        </x14:conditionalFormatting>
        <x14:conditionalFormatting xmlns:xm="http://schemas.microsoft.com/office/excel/2006/main">
          <x14:cfRule type="cellIs" priority="1752" operator="between" id="{23EADF66-A725-49A5-B9BE-82FFF49A046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753" operator="equal" id="{D9744AC3-7246-4BB4-AA82-BA60DBF2728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S13:U13</xm:sqref>
        </x14:conditionalFormatting>
        <x14:conditionalFormatting xmlns:xm="http://schemas.microsoft.com/office/excel/2006/main">
          <x14:cfRule type="cellIs" priority="1657" operator="equal" id="{1751BDE8-3782-42FA-BB57-68DF7E2CE20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58" operator="equal" id="{F81A313E-9EEE-4CAE-B4C4-5CCCEC81A2E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59" operator="equal" id="{F88F2EF7-BB97-4311-B453-BBF2421569C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S188</xm:sqref>
        </x14:conditionalFormatting>
        <x14:conditionalFormatting xmlns:xm="http://schemas.microsoft.com/office/excel/2006/main">
          <x14:cfRule type="cellIs" priority="1655" operator="equal" id="{887E6ED0-1A86-4011-9C99-09F78A86091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56" operator="equal" id="{476EC1D4-8239-4107-AF75-960DC7FBF67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S188</xm:sqref>
        </x14:conditionalFormatting>
        <x14:conditionalFormatting xmlns:xm="http://schemas.microsoft.com/office/excel/2006/main">
          <x14:cfRule type="cellIs" priority="1654" operator="between" id="{EAA0A33E-2AA0-4F05-82F5-A6A20450CF1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S188</xm:sqref>
        </x14:conditionalFormatting>
        <x14:conditionalFormatting xmlns:xm="http://schemas.microsoft.com/office/excel/2006/main">
          <x14:cfRule type="cellIs" priority="1652" operator="between" id="{07FD55FF-7A86-4CD1-B146-7D4C2B8AD02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653" operator="equal" id="{714091FD-A319-4DCE-AEE5-4FCBBBB27E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S188</xm:sqref>
        </x14:conditionalFormatting>
        <x14:conditionalFormatting xmlns:xm="http://schemas.microsoft.com/office/excel/2006/main">
          <x14:cfRule type="cellIs" priority="1650" operator="between" id="{29BFB14C-E5EC-4E63-8F2A-82B88385B62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651" operator="equal" id="{D84B1A79-94C5-413E-8D34-35743D64E0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S188</xm:sqref>
        </x14:conditionalFormatting>
        <x14:conditionalFormatting xmlns:xm="http://schemas.microsoft.com/office/excel/2006/main">
          <x14:cfRule type="cellIs" priority="1649" operator="between" id="{64255AC7-5497-4FCB-AE9A-C516937934B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S188</xm:sqref>
        </x14:conditionalFormatting>
        <x14:conditionalFormatting xmlns:xm="http://schemas.microsoft.com/office/excel/2006/main">
          <x14:cfRule type="cellIs" priority="1646" operator="equal" id="{EA51AE40-EB2E-4683-8E76-5825AC72B7B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47" operator="equal" id="{055B78E5-FDD0-4534-935B-713F7D505D0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48" operator="equal" id="{6734A753-7585-42D9-8BB3-CB1F3707CC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S189</xm:sqref>
        </x14:conditionalFormatting>
        <x14:conditionalFormatting xmlns:xm="http://schemas.microsoft.com/office/excel/2006/main">
          <x14:cfRule type="cellIs" priority="1644" operator="equal" id="{B9F2AD27-B08D-4B35-B9E8-8A7BB25F3B1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45" operator="equal" id="{66044B43-3AAF-4823-B33E-40B0F9E294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S189</xm:sqref>
        </x14:conditionalFormatting>
        <x14:conditionalFormatting xmlns:xm="http://schemas.microsoft.com/office/excel/2006/main">
          <x14:cfRule type="cellIs" priority="1643" operator="between" id="{C8EBAE1C-64CA-4C36-9E5D-C119C7F6080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S189</xm:sqref>
        </x14:conditionalFormatting>
        <x14:conditionalFormatting xmlns:xm="http://schemas.microsoft.com/office/excel/2006/main">
          <x14:cfRule type="cellIs" priority="1641" operator="between" id="{64FD3FAB-5D1B-41C3-BB99-86EC512D8FC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642" operator="equal" id="{AF826575-887D-435A-B1DB-1733A20CF92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S189</xm:sqref>
        </x14:conditionalFormatting>
        <x14:conditionalFormatting xmlns:xm="http://schemas.microsoft.com/office/excel/2006/main">
          <x14:cfRule type="cellIs" priority="1639" operator="between" id="{2B56750F-771D-4F82-8CF3-1EEDF1BCEA8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640" operator="equal" id="{DD8DFC16-C4BF-49C8-A92F-1213869DFC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S189</xm:sqref>
        </x14:conditionalFormatting>
        <x14:conditionalFormatting xmlns:xm="http://schemas.microsoft.com/office/excel/2006/main">
          <x14:cfRule type="cellIs" priority="1638" operator="between" id="{4834E617-0300-44ED-941E-671ECA974EB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S189</xm:sqref>
        </x14:conditionalFormatting>
        <x14:conditionalFormatting xmlns:xm="http://schemas.microsoft.com/office/excel/2006/main">
          <x14:cfRule type="cellIs" priority="1559" operator="equal" id="{A4B8ED86-55A5-40EC-B5A6-1C4D7DE6E01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60" operator="equal" id="{71EBC023-1D16-4192-A4AA-8AE76F3F792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61" operator="equal" id="{4FEEB03C-26D4-4EB1-8232-2D692095E4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S191</xm:sqref>
        </x14:conditionalFormatting>
        <x14:conditionalFormatting xmlns:xm="http://schemas.microsoft.com/office/excel/2006/main">
          <x14:cfRule type="cellIs" priority="1557" operator="between" id="{D83F3192-5D27-4E2B-BFAA-B0B438F4114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558" operator="equal" id="{00EA301B-932C-4482-B2CB-AE60338128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S191</xm:sqref>
        </x14:conditionalFormatting>
        <x14:conditionalFormatting xmlns:xm="http://schemas.microsoft.com/office/excel/2006/main">
          <x14:cfRule type="cellIs" priority="1555" operator="equal" id="{7965F198-BDF3-49C1-BA23-F751B734D9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56" operator="equal" id="{C8D06C89-2969-4B38-B93D-9C329FEE62A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S191</xm:sqref>
        </x14:conditionalFormatting>
        <x14:conditionalFormatting xmlns:xm="http://schemas.microsoft.com/office/excel/2006/main">
          <x14:cfRule type="cellIs" priority="1554" operator="between" id="{670F8141-18B5-409D-A3CB-07F9431398D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S191</xm:sqref>
        </x14:conditionalFormatting>
        <x14:conditionalFormatting xmlns:xm="http://schemas.microsoft.com/office/excel/2006/main">
          <x14:cfRule type="cellIs" priority="1439" operator="equal" id="{EF176EF8-64EB-4839-9DC4-053F571E8C3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40" operator="equal" id="{C2893B24-A1DF-420A-A105-2D310F3721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41" operator="equal" id="{DEF3BB4C-2B8D-45BD-BEA4-045DC289127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S195</xm:sqref>
        </x14:conditionalFormatting>
        <x14:conditionalFormatting xmlns:xm="http://schemas.microsoft.com/office/excel/2006/main">
          <x14:cfRule type="cellIs" priority="1437" operator="between" id="{C2C07A2D-6D00-41AE-A15B-E69FD25DCC3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438" operator="equal" id="{5373AFB5-51EA-46F3-A47B-36D49E999C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S195</xm:sqref>
        </x14:conditionalFormatting>
        <x14:conditionalFormatting xmlns:xm="http://schemas.microsoft.com/office/excel/2006/main">
          <x14:cfRule type="cellIs" priority="1435" operator="equal" id="{3CAB006A-4F25-4D33-868F-FC2CE805C3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36" operator="equal" id="{3DE348AD-0583-472C-AD4F-4153DB4A1D9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S195</xm:sqref>
        </x14:conditionalFormatting>
        <x14:conditionalFormatting xmlns:xm="http://schemas.microsoft.com/office/excel/2006/main">
          <x14:cfRule type="cellIs" priority="1434" operator="between" id="{A2B90766-ABDA-4F9F-B5FA-5F512E9691F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S195</xm:sqref>
        </x14:conditionalFormatting>
        <x14:conditionalFormatting xmlns:xm="http://schemas.microsoft.com/office/excel/2006/main">
          <x14:cfRule type="cellIs" priority="1346" operator="equal" id="{987F9918-080F-4DB4-9946-18C7A8490B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47" operator="equal" id="{8C3CC8A3-2A68-4DF1-8365-18BC35A55A8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S142:S154</xm:sqref>
        </x14:conditionalFormatting>
        <x14:conditionalFormatting xmlns:xm="http://schemas.microsoft.com/office/excel/2006/main">
          <x14:cfRule type="cellIs" priority="1343" operator="equal" id="{9F876A57-1CA1-4F42-99D9-A04BD1EE8B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44" operator="equal" id="{2ABF3840-9617-4A56-BC03-F7E973A0049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45" operator="equal" id="{A33F91ED-A5A0-4294-85C9-C24652C15A4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S142:S154 S50:S65 S92:S93 S86:S90 S73:S84</xm:sqref>
        </x14:conditionalFormatting>
        <x14:conditionalFormatting xmlns:xm="http://schemas.microsoft.com/office/excel/2006/main">
          <x14:cfRule type="cellIs" priority="1342" operator="between" id="{E68CB344-07F2-4466-AAA0-1F0B1CEF5AC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S142:S154 S92:S93 S86:S90 S14:S65 S73:S84</xm:sqref>
        </x14:conditionalFormatting>
        <x14:conditionalFormatting xmlns:xm="http://schemas.microsoft.com/office/excel/2006/main">
          <x14:cfRule type="cellIs" priority="1341" operator="between" id="{B5A3166B-AB8A-4DEA-A62E-0C0456E4C75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S142:S154 S92:S93 S86:S90 S14:S65 S73:S84</xm:sqref>
        </x14:conditionalFormatting>
        <x14:conditionalFormatting xmlns:xm="http://schemas.microsoft.com/office/excel/2006/main">
          <x14:cfRule type="cellIs" priority="1340" operator="between" id="{F4F688D9-46C7-491B-AC61-3FAF52991C4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S142:S154 S92:S93 S86:S90 S14:S65 S73:S84</xm:sqref>
        </x14:conditionalFormatting>
        <x14:conditionalFormatting xmlns:xm="http://schemas.microsoft.com/office/excel/2006/main">
          <x14:cfRule type="cellIs" priority="1339" operator="between" id="{0DAD495A-4C22-4009-A260-09E0BA9F2FD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S142:S154 S92:S93 S86:S90 S14:S65 S73:S84</xm:sqref>
        </x14:conditionalFormatting>
        <x14:conditionalFormatting xmlns:xm="http://schemas.microsoft.com/office/excel/2006/main">
          <x14:cfRule type="cellIs" priority="1338" operator="between" id="{0FB44D12-D060-47EE-898C-86839270D84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S142:S154 S92:S93 S86:S90 S14:S65 S73:S84</xm:sqref>
        </x14:conditionalFormatting>
        <x14:conditionalFormatting xmlns:xm="http://schemas.microsoft.com/office/excel/2006/main">
          <x14:cfRule type="cellIs" priority="1336" operator="between" id="{A6C3675F-27E2-49E3-88EC-EB66A317B2D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337" operator="equal" id="{40E97F27-32F6-435B-AAFF-EA2D1455EFC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S142:S154</xm:sqref>
        </x14:conditionalFormatting>
        <x14:conditionalFormatting xmlns:xm="http://schemas.microsoft.com/office/excel/2006/main">
          <x14:cfRule type="cellIs" priority="1334" operator="equal" id="{511AB564-B246-44AB-8585-0CDF07C8087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35" operator="equal" id="{01AC5724-78E2-4A6F-A635-EB7F3B098B6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S92:S93 S86:S90 S14:S65 S73:S84</xm:sqref>
        </x14:conditionalFormatting>
        <x14:conditionalFormatting xmlns:xm="http://schemas.microsoft.com/office/excel/2006/main">
          <x14:cfRule type="cellIs" priority="1331" operator="equal" id="{73B1B1F7-BA5B-411A-973E-EE69B7A9E53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32" operator="equal" id="{10264188-601B-44CA-873E-CC14F39811D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33" operator="equal" id="{96DE1046-1846-42F0-8012-55F8C7E49CC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S14:S49</xm:sqref>
        </x14:conditionalFormatting>
        <x14:conditionalFormatting xmlns:xm="http://schemas.microsoft.com/office/excel/2006/main">
          <x14:cfRule type="cellIs" priority="1329" operator="equal" id="{0D6AC528-59F8-48CE-913E-35D8E22E296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30" operator="equal" id="{4ECA8EF8-9F61-400E-B480-7680566CB09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S14:S49</xm:sqref>
        </x14:conditionalFormatting>
        <x14:conditionalFormatting xmlns:xm="http://schemas.microsoft.com/office/excel/2006/main">
          <x14:cfRule type="cellIs" priority="1327" operator="between" id="{B7D2D705-07AA-4697-9AC9-49EE39CFDCF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328" operator="equal" id="{F7AA7B87-A680-4B6B-A58E-29F1B2C8CE2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S92:S93 S86:S90 S14:S65 S73:S84</xm:sqref>
        </x14:conditionalFormatting>
        <x14:conditionalFormatting xmlns:xm="http://schemas.microsoft.com/office/excel/2006/main">
          <x14:cfRule type="cellIs" priority="1324" operator="equal" id="{E926C57C-FF16-4246-8B0B-4B2C475B092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25" operator="equal" id="{9D5B77D9-B577-403A-9C62-5035441C5B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S109 S115:S120 S127:S130 S95:S105</xm:sqref>
        </x14:conditionalFormatting>
        <x14:conditionalFormatting xmlns:xm="http://schemas.microsoft.com/office/excel/2006/main">
          <x14:cfRule type="cellIs" priority="1321" operator="equal" id="{B6BB591F-8B44-40B2-BFDF-AF67578F20C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22" operator="equal" id="{34C01C4F-1178-4E46-8C01-7C36824586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23" operator="equal" id="{9FF43891-A26A-42C8-8CDF-18FF2AC5E5D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S176:S178 S174 S158:S172 S109 S115:S120 S127:S130 S180:S183 S95:S105</xm:sqref>
        </x14:conditionalFormatting>
        <x14:conditionalFormatting xmlns:xm="http://schemas.microsoft.com/office/excel/2006/main">
          <x14:cfRule type="cellIs" priority="1319" operator="equal" id="{9203A2BD-BC96-4D9A-9B95-9B52F0F7B3E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20" operator="equal" id="{E560CDBB-A5E4-456D-A5EC-FBBA021BE8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S176:S178 S174 S158:S172 S109 S115:S120 S127:S130 S180:S183 S95:S105</xm:sqref>
        </x14:conditionalFormatting>
        <x14:conditionalFormatting xmlns:xm="http://schemas.microsoft.com/office/excel/2006/main">
          <x14:cfRule type="cellIs" priority="1318" operator="between" id="{8FA228CD-78DD-42F7-B20C-B566862A220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S176:S178 S174 S158:S172 S109 S115:S120 S127:S130 S180:S183 S95:S105</xm:sqref>
        </x14:conditionalFormatting>
        <x14:conditionalFormatting xmlns:xm="http://schemas.microsoft.com/office/excel/2006/main">
          <x14:cfRule type="cellIs" priority="1317" operator="between" id="{C4179455-0DB6-4360-89B4-7BFD22CA16C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S176:S178 S174 S158:S172 S109 S115:S120 S127:S130 S180:S183 S95:S105</xm:sqref>
        </x14:conditionalFormatting>
        <x14:conditionalFormatting xmlns:xm="http://schemas.microsoft.com/office/excel/2006/main">
          <x14:cfRule type="cellIs" priority="1316" operator="between" id="{8E36E2F9-934C-4702-B2EA-D1ADAAF0AC9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S176:S178 S174 S158:S172 S109 S115:S120 S127:S130 S180:S183 S95:S105</xm:sqref>
        </x14:conditionalFormatting>
        <x14:conditionalFormatting xmlns:xm="http://schemas.microsoft.com/office/excel/2006/main">
          <x14:cfRule type="cellIs" priority="1315" operator="between" id="{6C3085DA-156A-4320-919A-504D4E5FABF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S176:S178 S174 S158:S172 S109 S115:S120 S127:S130 S180:S183 S95:S105</xm:sqref>
        </x14:conditionalFormatting>
        <x14:conditionalFormatting xmlns:xm="http://schemas.microsoft.com/office/excel/2006/main">
          <x14:cfRule type="cellIs" priority="1314" operator="between" id="{2BFD0679-B8CC-4C59-9DA5-49AA1781C74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S176:S178 S174 S158:S172 S109 S115:S120 S127:S130 S180:S183 S95:S105</xm:sqref>
        </x14:conditionalFormatting>
        <x14:conditionalFormatting xmlns:xm="http://schemas.microsoft.com/office/excel/2006/main">
          <x14:cfRule type="cellIs" priority="1312" operator="between" id="{71C8002B-DAF0-4F32-BDDF-E1CB7265A80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313" operator="equal" id="{D0DE8853-5375-474B-9CBE-F4DA7DC476F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S176:S178 S174 S158:S172 S109 S115:S120 S127:S130 S180:S183 S95:S105</xm:sqref>
        </x14:conditionalFormatting>
        <x14:conditionalFormatting xmlns:xm="http://schemas.microsoft.com/office/excel/2006/main">
          <x14:cfRule type="cellIs" priority="1310" operator="equal" id="{F70AF18A-AD0C-49BC-8A81-28F63FCE2D1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11" operator="equal" id="{4FDA3D5A-953A-42D9-A797-4E478D0ED5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S182</xm:sqref>
        </x14:conditionalFormatting>
        <x14:conditionalFormatting xmlns:xm="http://schemas.microsoft.com/office/excel/2006/main">
          <x14:cfRule type="cellIs" priority="1308" operator="equal" id="{E2D0C1F6-153B-4D5A-950D-97590866321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09" operator="equal" id="{490F5E63-E336-4030-8D03-6FFBAEB9988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S158:S172 S174</xm:sqref>
        </x14:conditionalFormatting>
        <x14:conditionalFormatting xmlns:xm="http://schemas.microsoft.com/office/excel/2006/main">
          <x14:cfRule type="cellIs" priority="1305" operator="equal" id="{D0132D0F-159F-4CA2-AF9A-46529B56B47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06" operator="equal" id="{10299637-84AC-48CF-8F05-F020884B1B9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07" operator="equal" id="{651FEFCB-1BF3-4954-A408-8CD5ED9B16E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S175</xm:sqref>
        </x14:conditionalFormatting>
        <x14:conditionalFormatting xmlns:xm="http://schemas.microsoft.com/office/excel/2006/main">
          <x14:cfRule type="cellIs" priority="1303" operator="equal" id="{85F6349A-7178-4175-993F-F1C86FE8DF0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04" operator="equal" id="{5D6BB536-F04A-40A3-B5A4-CAAC1165EB4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S175</xm:sqref>
        </x14:conditionalFormatting>
        <x14:conditionalFormatting xmlns:xm="http://schemas.microsoft.com/office/excel/2006/main">
          <x14:cfRule type="cellIs" priority="1302" operator="between" id="{F768F791-71D5-4FF6-8FB2-66F9791271F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S175</xm:sqref>
        </x14:conditionalFormatting>
        <x14:conditionalFormatting xmlns:xm="http://schemas.microsoft.com/office/excel/2006/main">
          <x14:cfRule type="cellIs" priority="1301" operator="between" id="{879BA369-0741-450E-96A1-4025515BCC44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S175</xm:sqref>
        </x14:conditionalFormatting>
        <x14:conditionalFormatting xmlns:xm="http://schemas.microsoft.com/office/excel/2006/main">
          <x14:cfRule type="cellIs" priority="1300" operator="between" id="{BB314F54-681C-4EAB-8B17-4BFCAEF0847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S175</xm:sqref>
        </x14:conditionalFormatting>
        <x14:conditionalFormatting xmlns:xm="http://schemas.microsoft.com/office/excel/2006/main">
          <x14:cfRule type="cellIs" priority="1299" operator="between" id="{7F7955FD-D72F-4A75-9078-E90882995EB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S175</xm:sqref>
        </x14:conditionalFormatting>
        <x14:conditionalFormatting xmlns:xm="http://schemas.microsoft.com/office/excel/2006/main">
          <x14:cfRule type="cellIs" priority="1298" operator="between" id="{A13FF94D-6EE1-4ADB-8956-D563418C8D0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S175</xm:sqref>
        </x14:conditionalFormatting>
        <x14:conditionalFormatting xmlns:xm="http://schemas.microsoft.com/office/excel/2006/main">
          <x14:cfRule type="cellIs" priority="1296" operator="between" id="{D8553B7F-2FDA-4D89-B1E7-91983CF91DD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297" operator="equal" id="{A061887A-E715-4618-B09F-26B4B249822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S175</xm:sqref>
        </x14:conditionalFormatting>
        <x14:conditionalFormatting xmlns:xm="http://schemas.microsoft.com/office/excel/2006/main">
          <x14:cfRule type="cellIs" priority="1295" operator="between" id="{00EE8FF6-0041-4DE0-B174-0CB273F455F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S183</xm:sqref>
        </x14:conditionalFormatting>
        <x14:conditionalFormatting xmlns:xm="http://schemas.microsoft.com/office/excel/2006/main">
          <x14:cfRule type="cellIs" priority="1290" operator="equal" id="{0DC707ED-95C1-4EE7-ACC6-7172FCD91C3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91" operator="equal" id="{10A9BB41-6FCD-4532-83EC-B468E73D6DB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S173</xm:sqref>
        </x14:conditionalFormatting>
        <x14:conditionalFormatting xmlns:xm="http://schemas.microsoft.com/office/excel/2006/main">
          <x14:cfRule type="cellIs" priority="1289" operator="between" id="{90A41BCC-66F0-427F-8C54-F9E0EBCA14E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S173</xm:sqref>
        </x14:conditionalFormatting>
        <x14:conditionalFormatting xmlns:xm="http://schemas.microsoft.com/office/excel/2006/main">
          <x14:cfRule type="cellIs" priority="1288" operator="between" id="{F28B340F-921B-4C3D-A8EA-D52FBE5B6D9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S173</xm:sqref>
        </x14:conditionalFormatting>
        <x14:conditionalFormatting xmlns:xm="http://schemas.microsoft.com/office/excel/2006/main">
          <x14:cfRule type="cellIs" priority="1287" operator="between" id="{FBC07B8A-73F1-42B3-9159-38D061D05C4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S173</xm:sqref>
        </x14:conditionalFormatting>
        <x14:conditionalFormatting xmlns:xm="http://schemas.microsoft.com/office/excel/2006/main">
          <x14:cfRule type="cellIs" priority="1286" operator="between" id="{9E75FEE8-6032-4049-A778-66425C215CD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S173</xm:sqref>
        </x14:conditionalFormatting>
        <x14:conditionalFormatting xmlns:xm="http://schemas.microsoft.com/office/excel/2006/main">
          <x14:cfRule type="cellIs" priority="1285" operator="between" id="{05F05D95-0C7B-403B-A0DF-BCFA1CB57FA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S173</xm:sqref>
        </x14:conditionalFormatting>
        <x14:conditionalFormatting xmlns:xm="http://schemas.microsoft.com/office/excel/2006/main">
          <x14:cfRule type="cellIs" priority="1283" operator="between" id="{91AC5955-FF29-491C-96CB-0AF61789500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284" operator="equal" id="{BB3FDEA1-14A4-4BD1-A131-1D3A9838746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S173</xm:sqref>
        </x14:conditionalFormatting>
        <x14:conditionalFormatting xmlns:xm="http://schemas.microsoft.com/office/excel/2006/main">
          <x14:cfRule type="cellIs" priority="1292" operator="equal" id="{386EE933-EF2C-4A3A-85B1-676BD08765A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93" operator="equal" id="{4567BFB3-846B-4ACD-BA3C-934980146E5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94" operator="equal" id="{D6D4FA3B-5005-4ABE-A664-FC7C18F8FDC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S173</xm:sqref>
        </x14:conditionalFormatting>
        <x14:conditionalFormatting xmlns:xm="http://schemas.microsoft.com/office/excel/2006/main">
          <x14:cfRule type="cellIs" priority="1281" operator="equal" id="{00F156BC-5A69-4B1E-891E-50033EAEB2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82" operator="equal" id="{9B41029A-509A-4694-B755-1D658A83F84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S173</xm:sqref>
        </x14:conditionalFormatting>
        <x14:conditionalFormatting xmlns:xm="http://schemas.microsoft.com/office/excel/2006/main">
          <x14:cfRule type="cellIs" priority="1278" operator="equal" id="{D6788B6E-D6A9-4555-A6C1-8A5C3497B4A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79" operator="equal" id="{498D5AE4-3255-4617-9437-36F877CCDD3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1276" operator="equal" id="{508C96D9-AD83-4C33-8ADA-859CB58CC04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77" operator="equal" id="{007D0D30-7BFE-4B3C-86D0-EA43E85A87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1273" operator="equal" id="{ED3F0C00-98FB-4206-B095-987A72B4C87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74" operator="equal" id="{4C879A63-1DC7-42E2-8E18-BCA9AF9B4F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75" operator="equal" id="{7AC7E3B8-CE0C-410B-AA51-86E63FC9FC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1272" operator="between" id="{0AB4D4B7-8574-4493-B2E1-9C0A97FEA35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1271" operator="between" id="{3CA82CA5-ABA3-44DE-81DF-966159A89FAD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1270" operator="between" id="{A3422909-DC82-4FFE-8B98-DE17BA3197F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1269" operator="between" id="{FA94B702-25BA-485E-B188-88AA15BDD3A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1268" operator="between" id="{A37D712A-D0E8-48CB-9CF6-E320916CB1D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1266" operator="between" id="{8000F11A-A262-4471-A14E-630F0FA0D80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267" operator="equal" id="{B25CDCB4-853C-4EBF-A96A-917ED778518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1263" operator="equal" id="{C287F424-B93B-47DD-8ED0-CE4CC5E5BC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64" operator="equal" id="{318844D0-867A-4D1D-B049-EBE19F06FD7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65" operator="equal" id="{23DDC8A9-CB27-4988-8FEC-45B9BD3411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1261" operator="equal" id="{81882AFC-6F0A-4FD1-8722-8DC1EE57CC6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62" operator="equal" id="{C7BB90CF-9C33-4630-81B8-32933E07D5B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1259" operator="equal" id="{32F0262B-1E5F-45FB-B32E-A35F248A02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60" operator="equal" id="{093C0AB7-2D38-4F4C-82E2-59C10BE3512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1257" operator="equal" id="{09FF892A-B30F-4750-A9E7-E77980BF83F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58" operator="equal" id="{808FDF18-E1F3-45F5-8352-14B484BFF1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1254" operator="equal" id="{F20178BB-89F5-47F7-9751-BE0619B3E45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55" operator="equal" id="{C21B007A-8527-4D6E-B6E2-E56ED6D4928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56" operator="equal" id="{F677ACD3-6D0F-46F0-885B-39D5891BBC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1253" operator="between" id="{515EAE3B-CA9A-407C-99F2-EA1A7EB940E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1252" operator="between" id="{FD7B3A42-0C10-44D0-B457-9003FE756D8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1251" operator="between" id="{8CED3CF2-9883-4B79-9E5F-33167C598C5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1250" operator="between" id="{D1A6E1A7-ED83-40E5-94F6-01D975A49A1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1249" operator="between" id="{7F026EE3-AC20-4839-91DE-97424E4292D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1247" operator="between" id="{289AF994-2BE6-4758-807A-801894F7EB5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248" operator="equal" id="{02B12E65-C673-4F29-8906-E5C51DB8BEE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1244" operator="equal" id="{7D200163-F4DE-4777-A3BE-4E2842E8F8F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45" operator="equal" id="{F9560BFB-7642-423A-BBD5-F8611931780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46" operator="equal" id="{630102D2-C3B1-4092-BAA3-5BB9775E86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1242" operator="equal" id="{F5D0FCE9-B95E-4AB2-8446-60335F4B99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43" operator="equal" id="{09C5F2C9-6553-4079-8E17-7A815E2E7A0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1240" operator="equal" id="{4A744307-9664-4028-8231-0F2B5529A1A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41" operator="equal" id="{5C2C0DAE-1D7E-468A-A908-5FE32A7D98E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238" operator="equal" id="{F2F58223-F04C-4088-B722-3BC324F9AB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39" operator="equal" id="{93EB1FC3-8C5A-4D63-B89D-E58689EAA2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235" operator="equal" id="{158DFE0A-AE75-46B6-AD19-8D523ABEE9A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36" operator="equal" id="{BB1A897A-2279-4C65-9F6A-7C4A175F89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37" operator="equal" id="{6D493FEE-ADD4-45ED-A545-E3D20F2B0B2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234" operator="between" id="{99EA8F9B-CFF5-470C-AF2E-9B186249F4A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233" operator="between" id="{9EF83DF1-BE71-410F-8C49-4DBE9D4871E4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232" operator="between" id="{D53C8080-26F9-4B05-A352-A5B83241F63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231" operator="between" id="{0804B8DA-F3C4-4253-A1C8-8079357EA7C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230" operator="between" id="{37B7D0D6-9A3C-4451-B447-D38E28A70F5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228" operator="between" id="{7DCA21DE-1035-409C-8CE4-442849CEB07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229" operator="equal" id="{9E210915-D420-476A-9EE7-5FF4AE51FF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225" operator="equal" id="{C7F6BEC3-C79D-4E95-BC0A-49D54E5E0F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26" operator="equal" id="{80B25441-C05D-418E-9CF3-CEB10367A7C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27" operator="equal" id="{74EACA97-EE7A-42B0-88FB-70BC332577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223" operator="equal" id="{A4047FA6-CD78-4254-96A3-EFA26016CB9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24" operator="equal" id="{FBEC005B-2BDF-4AA6-812E-6881E895476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220" operator="equal" id="{0E917D47-1D54-4F09-A04D-3681BB9F2B6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21" operator="equal" id="{21580985-F728-488F-A1FD-7027C29AB8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22" operator="equal" id="{63D1362D-E9F9-451C-A37E-F160B06835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S157</xm:sqref>
        </x14:conditionalFormatting>
        <x14:conditionalFormatting xmlns:xm="http://schemas.microsoft.com/office/excel/2006/main">
          <x14:cfRule type="cellIs" priority="1218" operator="equal" id="{B3500CA5-8734-4187-828B-62C89B31B4D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19" operator="equal" id="{64B2E60A-8303-4174-9C2D-4AF43E315AE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S157</xm:sqref>
        </x14:conditionalFormatting>
        <x14:conditionalFormatting xmlns:xm="http://schemas.microsoft.com/office/excel/2006/main">
          <x14:cfRule type="cellIs" priority="1217" operator="between" id="{C0DAF8AE-E841-4406-9DE7-8857AEB04E45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S157</xm:sqref>
        </x14:conditionalFormatting>
        <x14:conditionalFormatting xmlns:xm="http://schemas.microsoft.com/office/excel/2006/main">
          <x14:cfRule type="cellIs" priority="1216" operator="between" id="{7702A6DB-88C2-4763-964F-8CADEDE2DA9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S157</xm:sqref>
        </x14:conditionalFormatting>
        <x14:conditionalFormatting xmlns:xm="http://schemas.microsoft.com/office/excel/2006/main">
          <x14:cfRule type="cellIs" priority="1215" operator="between" id="{5A978934-2DA7-40ED-A5FF-6B47AE7FC48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S157</xm:sqref>
        </x14:conditionalFormatting>
        <x14:conditionalFormatting xmlns:xm="http://schemas.microsoft.com/office/excel/2006/main">
          <x14:cfRule type="cellIs" priority="1214" operator="between" id="{31790765-FFF9-4FFF-8CF0-76A63D43ADE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S157</xm:sqref>
        </x14:conditionalFormatting>
        <x14:conditionalFormatting xmlns:xm="http://schemas.microsoft.com/office/excel/2006/main">
          <x14:cfRule type="cellIs" priority="1213" operator="between" id="{A1A30CAA-745E-4EC0-9CA0-18B06B93144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S157</xm:sqref>
        </x14:conditionalFormatting>
        <x14:conditionalFormatting xmlns:xm="http://schemas.microsoft.com/office/excel/2006/main">
          <x14:cfRule type="cellIs" priority="1211" operator="between" id="{EA279B31-FBEF-4534-A85B-38F423B5D40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212" operator="equal" id="{7A42E27B-A8AE-46D9-858F-78AB0469F01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S157</xm:sqref>
        </x14:conditionalFormatting>
        <x14:conditionalFormatting xmlns:xm="http://schemas.microsoft.com/office/excel/2006/main">
          <x14:cfRule type="cellIs" priority="1209" operator="equal" id="{FBCFECEC-B01B-46E9-B150-8CD88D830F7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10" operator="equal" id="{BBDF15FE-E680-4CBB-8AFF-1312C938B9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S157</xm:sqref>
        </x14:conditionalFormatting>
        <x14:conditionalFormatting xmlns:xm="http://schemas.microsoft.com/office/excel/2006/main">
          <x14:cfRule type="cellIs" priority="1191" operator="equal" id="{B1B4FD18-D8BD-490B-B80A-3EE716A7BA8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92" operator="equal" id="{43D42083-DB82-4338-BA5C-699D56CE72F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1188" operator="equal" id="{41CB8781-3E6C-46F0-9A2E-19A95B20F44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89" operator="equal" id="{61187620-ABC6-4077-BF62-EBD6FBD2A1A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90" operator="equal" id="{E7A1545B-A48B-4308-AB5C-688366A0CB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1186" operator="equal" id="{CB6B7043-EB78-4005-8CB3-05DB4E27E9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87" operator="equal" id="{B27EAD4E-0596-48AE-80D9-B58886C1BA3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1185" operator="between" id="{0130695A-073C-4995-BE94-8CAEDA2A29E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1184" operator="between" id="{5425F75E-13A2-4A9C-8B0D-F8071536758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1183" operator="between" id="{E5E883CF-7E7F-477A-A428-E9811E0190E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1182" operator="between" id="{4F1710A3-3775-46EE-BCA9-81F3DA7767F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1181" operator="between" id="{1EA2204A-D18F-44FF-92BB-62D3780A60C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1179" operator="between" id="{2A0648B0-6AD7-4351-85F0-0C081A1269E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180" operator="equal" id="{289B6C2B-E329-4559-B65B-776C734BC09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1176" operator="equal" id="{4604C482-3D2E-495E-8DEC-460827E367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77" operator="equal" id="{80A3F28E-8637-471F-9B04-579F9666D9F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S113</xm:sqref>
        </x14:conditionalFormatting>
        <x14:conditionalFormatting xmlns:xm="http://schemas.microsoft.com/office/excel/2006/main">
          <x14:cfRule type="cellIs" priority="1173" operator="equal" id="{C9E6F219-CB26-489E-AF99-4C5BD9BF51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74" operator="equal" id="{D2E84D74-DEE1-433B-9D17-9913AD492A8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75" operator="equal" id="{4FC5EC3B-A8FE-4FC7-88D5-178DC25CE92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S113</xm:sqref>
        </x14:conditionalFormatting>
        <x14:conditionalFormatting xmlns:xm="http://schemas.microsoft.com/office/excel/2006/main">
          <x14:cfRule type="cellIs" priority="1171" operator="equal" id="{BEACFF00-B9B5-41FD-A215-69BCD4807F0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72" operator="equal" id="{E3C93D04-ADBF-4D38-B4BA-CE2632A267F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S113</xm:sqref>
        </x14:conditionalFormatting>
        <x14:conditionalFormatting xmlns:xm="http://schemas.microsoft.com/office/excel/2006/main">
          <x14:cfRule type="cellIs" priority="1170" operator="between" id="{B01338AB-04C0-45E3-8D2B-1E45474D52E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S113</xm:sqref>
        </x14:conditionalFormatting>
        <x14:conditionalFormatting xmlns:xm="http://schemas.microsoft.com/office/excel/2006/main">
          <x14:cfRule type="cellIs" priority="1169" operator="between" id="{FFBD60E2-061D-40BA-AC82-E43B803A992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S113</xm:sqref>
        </x14:conditionalFormatting>
        <x14:conditionalFormatting xmlns:xm="http://schemas.microsoft.com/office/excel/2006/main">
          <x14:cfRule type="cellIs" priority="1168" operator="between" id="{1AD192E4-B921-497A-AFB1-26C6721F692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S113</xm:sqref>
        </x14:conditionalFormatting>
        <x14:conditionalFormatting xmlns:xm="http://schemas.microsoft.com/office/excel/2006/main">
          <x14:cfRule type="cellIs" priority="1167" operator="between" id="{972B7514-F968-47AF-B9F3-1E6F3860830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S113</xm:sqref>
        </x14:conditionalFormatting>
        <x14:conditionalFormatting xmlns:xm="http://schemas.microsoft.com/office/excel/2006/main">
          <x14:cfRule type="cellIs" priority="1166" operator="between" id="{71DE2AB9-5543-487E-9D6B-5B919A83E7F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S113</xm:sqref>
        </x14:conditionalFormatting>
        <x14:conditionalFormatting xmlns:xm="http://schemas.microsoft.com/office/excel/2006/main">
          <x14:cfRule type="cellIs" priority="1164" operator="between" id="{8F15D44A-9A95-47CE-8D84-CA35BD2EAE6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165" operator="equal" id="{74F28DC2-4B9F-4252-9D4E-8C91C6FB88F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S113</xm:sqref>
        </x14:conditionalFormatting>
        <x14:conditionalFormatting xmlns:xm="http://schemas.microsoft.com/office/excel/2006/main">
          <x14:cfRule type="cellIs" priority="1161" operator="equal" id="{2B5CCB49-CE4D-451B-A89C-2AEDFBCE740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62" operator="equal" id="{DB07F73D-CF01-4DE9-AF2D-0D664FB76D0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1158" operator="equal" id="{885ED54F-A6E7-4A37-891D-08C96CB945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59" operator="equal" id="{2DF8B070-34A6-463E-A66C-8C752156BCE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60" operator="equal" id="{58A003DD-1B8D-4140-AB95-5AD609CCFFC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1156" operator="equal" id="{9D5BF9A0-D2A4-4B74-8A95-1DFE1C6C8C7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57" operator="equal" id="{9164393C-0966-4F75-9184-E93979EC8D4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1155" operator="between" id="{74C03D28-90D2-4823-AE48-1C501B70B54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1154" operator="between" id="{F7D6C28B-6693-4AE5-96FD-673917748DE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1153" operator="between" id="{97A6C6DE-2998-470C-AE78-009452FD9FF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1152" operator="between" id="{02B17447-7D26-4BB6-929E-94875FA4EFC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1151" operator="between" id="{8ECE2BD2-1BA5-425B-BD23-E9284A5309A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1149" operator="between" id="{CB2F0165-A51C-42DE-A818-6CC3EBE3990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150" operator="equal" id="{B436B282-5CC5-4F52-9526-676D7EA327E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1146" operator="equal" id="{240826DD-9E30-49D1-8874-80E8EB33E3B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47" operator="equal" id="{E3406C7C-EAA4-478E-AB8D-01B96EA881E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S106</xm:sqref>
        </x14:conditionalFormatting>
        <x14:conditionalFormatting xmlns:xm="http://schemas.microsoft.com/office/excel/2006/main">
          <x14:cfRule type="cellIs" priority="1143" operator="equal" id="{287A563A-E85E-4AEC-9173-26BCE89438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44" operator="equal" id="{F92A0686-C4AC-4D5F-8A5C-919E0AC8A1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45" operator="equal" id="{A3D7F0B3-E511-4ADC-8D94-83D5F7D1AD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S106</xm:sqref>
        </x14:conditionalFormatting>
        <x14:conditionalFormatting xmlns:xm="http://schemas.microsoft.com/office/excel/2006/main">
          <x14:cfRule type="cellIs" priority="1141" operator="equal" id="{DD60353E-21E4-471C-AB71-578F8105C54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42" operator="equal" id="{B2D361E3-59EF-47A6-8ABB-BCA8DB5795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S106</xm:sqref>
        </x14:conditionalFormatting>
        <x14:conditionalFormatting xmlns:xm="http://schemas.microsoft.com/office/excel/2006/main">
          <x14:cfRule type="cellIs" priority="1140" operator="between" id="{EF0EC7CB-A7DB-4B40-86EA-96B11855AB0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S106</xm:sqref>
        </x14:conditionalFormatting>
        <x14:conditionalFormatting xmlns:xm="http://schemas.microsoft.com/office/excel/2006/main">
          <x14:cfRule type="cellIs" priority="1139" operator="between" id="{CFD0383E-7EE8-4B3E-A3BC-0A6C4F7D85C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S106</xm:sqref>
        </x14:conditionalFormatting>
        <x14:conditionalFormatting xmlns:xm="http://schemas.microsoft.com/office/excel/2006/main">
          <x14:cfRule type="cellIs" priority="1138" operator="between" id="{75DB447F-EFE2-40E1-8783-4CA7B9F4227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S106</xm:sqref>
        </x14:conditionalFormatting>
        <x14:conditionalFormatting xmlns:xm="http://schemas.microsoft.com/office/excel/2006/main">
          <x14:cfRule type="cellIs" priority="1137" operator="between" id="{E131AEDD-93B7-4ACD-87B5-DDDA20C0E1D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S106</xm:sqref>
        </x14:conditionalFormatting>
        <x14:conditionalFormatting xmlns:xm="http://schemas.microsoft.com/office/excel/2006/main">
          <x14:cfRule type="cellIs" priority="1136" operator="between" id="{EFB39500-FDC8-4B5D-84BE-79D12E99F7F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S106</xm:sqref>
        </x14:conditionalFormatting>
        <x14:conditionalFormatting xmlns:xm="http://schemas.microsoft.com/office/excel/2006/main">
          <x14:cfRule type="cellIs" priority="1134" operator="between" id="{805BBD42-CF5A-4BDF-BCF8-7DE41D8E778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135" operator="equal" id="{09A3760F-5D64-40D1-9843-143D1C40126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S106</xm:sqref>
        </x14:conditionalFormatting>
        <x14:conditionalFormatting xmlns:xm="http://schemas.microsoft.com/office/excel/2006/main">
          <x14:cfRule type="cellIs" priority="1131" operator="equal" id="{F04A74BF-B5BD-4595-A730-3DBB364A42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32" operator="equal" id="{9D5D4D2F-AF9C-457F-987B-B7DBC467FAB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S107</xm:sqref>
        </x14:conditionalFormatting>
        <x14:conditionalFormatting xmlns:xm="http://schemas.microsoft.com/office/excel/2006/main">
          <x14:cfRule type="cellIs" priority="1128" operator="equal" id="{A085A08F-B28E-45D0-BFE1-7B926715F31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29" operator="equal" id="{74694347-3B6D-4193-A25D-D4852D97EEE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30" operator="equal" id="{869640F0-46CD-4186-9ECB-88C10F3B97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S107</xm:sqref>
        </x14:conditionalFormatting>
        <x14:conditionalFormatting xmlns:xm="http://schemas.microsoft.com/office/excel/2006/main">
          <x14:cfRule type="cellIs" priority="1126" operator="equal" id="{EBBE6289-873C-44FB-A06B-884A9113C23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27" operator="equal" id="{0D35FCD2-2A5A-4451-A961-33912742DF2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S107</xm:sqref>
        </x14:conditionalFormatting>
        <x14:conditionalFormatting xmlns:xm="http://schemas.microsoft.com/office/excel/2006/main">
          <x14:cfRule type="cellIs" priority="1125" operator="between" id="{997DED30-02B5-471A-9C58-7F27E5CE0744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S107</xm:sqref>
        </x14:conditionalFormatting>
        <x14:conditionalFormatting xmlns:xm="http://schemas.microsoft.com/office/excel/2006/main">
          <x14:cfRule type="cellIs" priority="1124" operator="between" id="{2C29F7A1-66E4-4496-BE60-DFA599A7038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S107</xm:sqref>
        </x14:conditionalFormatting>
        <x14:conditionalFormatting xmlns:xm="http://schemas.microsoft.com/office/excel/2006/main">
          <x14:cfRule type="cellIs" priority="1123" operator="between" id="{02AD737F-B112-48DD-A64A-D01FA3AC6FA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S107</xm:sqref>
        </x14:conditionalFormatting>
        <x14:conditionalFormatting xmlns:xm="http://schemas.microsoft.com/office/excel/2006/main">
          <x14:cfRule type="cellIs" priority="1122" operator="between" id="{7E6A1CD7-DE58-44E2-A12D-F6862F3E7F5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S107</xm:sqref>
        </x14:conditionalFormatting>
        <x14:conditionalFormatting xmlns:xm="http://schemas.microsoft.com/office/excel/2006/main">
          <x14:cfRule type="cellIs" priority="1121" operator="between" id="{32FB5D2C-B50C-438F-840B-CD6D76681C1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S107</xm:sqref>
        </x14:conditionalFormatting>
        <x14:conditionalFormatting xmlns:xm="http://schemas.microsoft.com/office/excel/2006/main">
          <x14:cfRule type="cellIs" priority="1119" operator="between" id="{08A80D3B-3563-43F1-A8D8-25830EF293C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120" operator="equal" id="{6CE62DBF-E99F-4FB4-82E4-BA5855C694C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S107</xm:sqref>
        </x14:conditionalFormatting>
        <x14:conditionalFormatting xmlns:xm="http://schemas.microsoft.com/office/excel/2006/main">
          <x14:cfRule type="cellIs" priority="1116" operator="equal" id="{030EF691-3F10-47CC-BC53-B32D0559825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17" operator="equal" id="{DD0515A3-B95A-4152-9E01-C659B3D4B96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S131</xm:sqref>
        </x14:conditionalFormatting>
        <x14:conditionalFormatting xmlns:xm="http://schemas.microsoft.com/office/excel/2006/main">
          <x14:cfRule type="cellIs" priority="1113" operator="equal" id="{0E5040CA-CB58-4A00-893D-94377A70EC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14" operator="equal" id="{8BF6B0D3-E173-4F7E-9C0B-C493F476E32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15" operator="equal" id="{607D1201-075B-415B-B73B-349FCB40A9E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S131</xm:sqref>
        </x14:conditionalFormatting>
        <x14:conditionalFormatting xmlns:xm="http://schemas.microsoft.com/office/excel/2006/main">
          <x14:cfRule type="cellIs" priority="1111" operator="equal" id="{D1FBE56F-AD20-4701-8330-3362F4EEAC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12" operator="equal" id="{C6C8AE41-6171-441A-9421-FBBD552CCA4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S131</xm:sqref>
        </x14:conditionalFormatting>
        <x14:conditionalFormatting xmlns:xm="http://schemas.microsoft.com/office/excel/2006/main">
          <x14:cfRule type="cellIs" priority="1110" operator="between" id="{389B3F4A-408B-4F75-BD3D-449F67C535E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S131</xm:sqref>
        </x14:conditionalFormatting>
        <x14:conditionalFormatting xmlns:xm="http://schemas.microsoft.com/office/excel/2006/main">
          <x14:cfRule type="cellIs" priority="1109" operator="between" id="{7B39665B-14FB-4BEB-A54F-090D44B8713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S131</xm:sqref>
        </x14:conditionalFormatting>
        <x14:conditionalFormatting xmlns:xm="http://schemas.microsoft.com/office/excel/2006/main">
          <x14:cfRule type="cellIs" priority="1108" operator="between" id="{F657BCEF-28CE-4A7D-AE81-5DB780DF681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S131</xm:sqref>
        </x14:conditionalFormatting>
        <x14:conditionalFormatting xmlns:xm="http://schemas.microsoft.com/office/excel/2006/main">
          <x14:cfRule type="cellIs" priority="1107" operator="between" id="{7D3CCCD4-01C5-4A9B-A1A4-E80253EB9C8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S131</xm:sqref>
        </x14:conditionalFormatting>
        <x14:conditionalFormatting xmlns:xm="http://schemas.microsoft.com/office/excel/2006/main">
          <x14:cfRule type="cellIs" priority="1106" operator="between" id="{A1A71B84-58C3-480E-94F3-211B8262402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S131</xm:sqref>
        </x14:conditionalFormatting>
        <x14:conditionalFormatting xmlns:xm="http://schemas.microsoft.com/office/excel/2006/main">
          <x14:cfRule type="cellIs" priority="1104" operator="between" id="{CDFF06D3-EE10-4232-9E4D-7B9D674337C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105" operator="equal" id="{40D83FAE-FB86-42AD-9AC5-6FF0554693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S131</xm:sqref>
        </x14:conditionalFormatting>
        <x14:conditionalFormatting xmlns:xm="http://schemas.microsoft.com/office/excel/2006/main">
          <x14:cfRule type="cellIs" priority="1086" operator="equal" id="{925FCB3E-D0BE-4CC6-9E07-78D3F243DF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87" operator="equal" id="{A572AE53-6791-4205-B0A8-B2FAA1413E7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S108</xm:sqref>
        </x14:conditionalFormatting>
        <x14:conditionalFormatting xmlns:xm="http://schemas.microsoft.com/office/excel/2006/main">
          <x14:cfRule type="cellIs" priority="1083" operator="equal" id="{4BFC28BC-138E-401A-A0FE-3F213AFCFD4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84" operator="equal" id="{6C0D4B0F-8533-4F01-8CC9-20FE1C18708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85" operator="equal" id="{44145F21-62A8-422A-950E-199FE7B2543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S108</xm:sqref>
        </x14:conditionalFormatting>
        <x14:conditionalFormatting xmlns:xm="http://schemas.microsoft.com/office/excel/2006/main">
          <x14:cfRule type="cellIs" priority="1081" operator="equal" id="{E6CEFB81-405D-4271-B96A-DC6EF671C7D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82" operator="equal" id="{11A8FCB0-4D33-40DA-B701-BE6A9B4D854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S108</xm:sqref>
        </x14:conditionalFormatting>
        <x14:conditionalFormatting xmlns:xm="http://schemas.microsoft.com/office/excel/2006/main">
          <x14:cfRule type="cellIs" priority="1080" operator="between" id="{E06DA469-3063-4DC5-B609-0918D89BEB6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S108</xm:sqref>
        </x14:conditionalFormatting>
        <x14:conditionalFormatting xmlns:xm="http://schemas.microsoft.com/office/excel/2006/main">
          <x14:cfRule type="cellIs" priority="1079" operator="between" id="{D972C448-C7E5-4F20-8EB1-81BE8736394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S108</xm:sqref>
        </x14:conditionalFormatting>
        <x14:conditionalFormatting xmlns:xm="http://schemas.microsoft.com/office/excel/2006/main">
          <x14:cfRule type="cellIs" priority="1078" operator="between" id="{4878E451-4FAC-40C4-9CEA-6ECF71A5CFD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S108</xm:sqref>
        </x14:conditionalFormatting>
        <x14:conditionalFormatting xmlns:xm="http://schemas.microsoft.com/office/excel/2006/main">
          <x14:cfRule type="cellIs" priority="1077" operator="between" id="{DACEB50E-EB00-4039-9A44-E5D8C806E91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S108</xm:sqref>
        </x14:conditionalFormatting>
        <x14:conditionalFormatting xmlns:xm="http://schemas.microsoft.com/office/excel/2006/main">
          <x14:cfRule type="cellIs" priority="1076" operator="between" id="{AE63CD5D-8D37-4961-9882-4B71955795D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S108</xm:sqref>
        </x14:conditionalFormatting>
        <x14:conditionalFormatting xmlns:xm="http://schemas.microsoft.com/office/excel/2006/main">
          <x14:cfRule type="cellIs" priority="1074" operator="between" id="{70FD660A-6C48-40BF-AD75-FDAB5E46D63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075" operator="equal" id="{6B4C66BA-F3CC-4600-8CC2-F10D997D846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S108</xm:sqref>
        </x14:conditionalFormatting>
        <x14:conditionalFormatting xmlns:xm="http://schemas.microsoft.com/office/excel/2006/main">
          <x14:cfRule type="cellIs" priority="1070" operator="equal" id="{F464F0D8-8F21-4CC3-B2F2-743B9DC5107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71" operator="equal" id="{4ED7B2F6-920B-4613-AF6A-0E8C1A1CB15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72" operator="equal" id="{AF4B9714-C846-4A24-92AB-22C6EE755F8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S184:U184</xm:sqref>
        </x14:conditionalFormatting>
        <x14:conditionalFormatting xmlns:xm="http://schemas.microsoft.com/office/excel/2006/main">
          <x14:cfRule type="cellIs" priority="1068" operator="equal" id="{059D99E4-DB28-4AF4-A044-BBE6ABA5D11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69" operator="equal" id="{B528A85A-1328-4780-B555-28F5DB2D9C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S184:U184</xm:sqref>
        </x14:conditionalFormatting>
        <x14:conditionalFormatting xmlns:xm="http://schemas.microsoft.com/office/excel/2006/main">
          <x14:cfRule type="cellIs" priority="1067" operator="between" id="{1BD33460-452C-428E-803B-FAE7387FBA3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S184:U184</xm:sqref>
        </x14:conditionalFormatting>
        <x14:conditionalFormatting xmlns:xm="http://schemas.microsoft.com/office/excel/2006/main">
          <x14:cfRule type="cellIs" priority="1066" operator="between" id="{6D4901BE-2DD3-46AD-8C28-A46D902275A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S184:U184</xm:sqref>
        </x14:conditionalFormatting>
        <x14:conditionalFormatting xmlns:xm="http://schemas.microsoft.com/office/excel/2006/main">
          <x14:cfRule type="cellIs" priority="1065" operator="between" id="{3DA2E44E-43C7-4177-B923-1F50B59507B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S184:U184</xm:sqref>
        </x14:conditionalFormatting>
        <x14:conditionalFormatting xmlns:xm="http://schemas.microsoft.com/office/excel/2006/main">
          <x14:cfRule type="cellIs" priority="1064" operator="between" id="{24C0074A-E137-4330-9265-D0D6C2357AE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S184:U184</xm:sqref>
        </x14:conditionalFormatting>
        <x14:conditionalFormatting xmlns:xm="http://schemas.microsoft.com/office/excel/2006/main">
          <x14:cfRule type="cellIs" priority="1063" operator="between" id="{D8BD8A81-323A-47F6-A96F-51AEFE33131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S184:U184</xm:sqref>
        </x14:conditionalFormatting>
        <x14:conditionalFormatting xmlns:xm="http://schemas.microsoft.com/office/excel/2006/main">
          <x14:cfRule type="cellIs" priority="1061" operator="between" id="{4C2F3D0E-94A8-45AA-A5A4-52833BD7029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062" operator="equal" id="{D14F618F-09A1-4AF2-8DDE-C69E55B5CA5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S184:U184</xm:sqref>
        </x14:conditionalFormatting>
        <x14:conditionalFormatting xmlns:xm="http://schemas.microsoft.com/office/excel/2006/main">
          <x14:cfRule type="cellIs" priority="1060" operator="between" id="{7FB636FA-BC82-407E-95CE-6CD76C32BB0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S184:U184</xm:sqref>
        </x14:conditionalFormatting>
        <x14:conditionalFormatting xmlns:xm="http://schemas.microsoft.com/office/excel/2006/main">
          <x14:cfRule type="cellIs" priority="1057" operator="equal" id="{A151DFBB-5128-480D-820C-021860DA41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58" operator="equal" id="{8EA364C3-F2F4-4AF2-AF62-62A81AEE464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59" operator="equal" id="{F04C7A03-5C5E-4A09-B2DA-9DDB49173FF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S123:S126</xm:sqref>
        </x14:conditionalFormatting>
        <x14:conditionalFormatting xmlns:xm="http://schemas.microsoft.com/office/excel/2006/main">
          <x14:cfRule type="cellIs" priority="1056" operator="between" id="{9B6CEB1F-B62F-4B54-8D82-E2DB3BA3730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S123:S126</xm:sqref>
        </x14:conditionalFormatting>
        <x14:conditionalFormatting xmlns:xm="http://schemas.microsoft.com/office/excel/2006/main">
          <x14:cfRule type="cellIs" priority="1055" operator="between" id="{971D1370-C481-4EF6-B14F-D45E4C90BDF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S123:S126</xm:sqref>
        </x14:conditionalFormatting>
        <x14:conditionalFormatting xmlns:xm="http://schemas.microsoft.com/office/excel/2006/main">
          <x14:cfRule type="cellIs" priority="1054" operator="between" id="{88EDB46E-0716-458E-BC3E-0A615615725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S123:S126</xm:sqref>
        </x14:conditionalFormatting>
        <x14:conditionalFormatting xmlns:xm="http://schemas.microsoft.com/office/excel/2006/main">
          <x14:cfRule type="cellIs" priority="1053" operator="between" id="{FB230644-3C7D-4E2D-9B64-36E4792150F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S123:S126</xm:sqref>
        </x14:conditionalFormatting>
        <x14:conditionalFormatting xmlns:xm="http://schemas.microsoft.com/office/excel/2006/main">
          <x14:cfRule type="cellIs" priority="1052" operator="between" id="{D165C4E1-B133-47EF-B7E5-1355955B5A1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S123:S126</xm:sqref>
        </x14:conditionalFormatting>
        <x14:conditionalFormatting xmlns:xm="http://schemas.microsoft.com/office/excel/2006/main">
          <x14:cfRule type="cellIs" priority="1050" operator="equal" id="{AA4E670D-6898-40F5-8AB0-AC86E3ADC2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51" operator="equal" id="{7EF1768E-2440-4BE8-B80E-8B9337E7AB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S123:S126</xm:sqref>
        </x14:conditionalFormatting>
        <x14:conditionalFormatting xmlns:xm="http://schemas.microsoft.com/office/excel/2006/main">
          <x14:cfRule type="cellIs" priority="1048" operator="between" id="{A8ECFD98-1BFF-4EF4-91D8-66B72D5DC45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049" operator="equal" id="{FDAB4685-DD2B-4F5F-98DB-0F74F0019FE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S123:S126</xm:sqref>
        </x14:conditionalFormatting>
        <x14:conditionalFormatting xmlns:xm="http://schemas.microsoft.com/office/excel/2006/main">
          <x14:cfRule type="cellIs" priority="1045" operator="equal" id="{04240030-A46D-4EE5-BFD9-FD114595271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46" operator="equal" id="{9F69E08D-B2FB-4909-873E-0C8807031F3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S155</xm:sqref>
        </x14:conditionalFormatting>
        <x14:conditionalFormatting xmlns:xm="http://schemas.microsoft.com/office/excel/2006/main">
          <x14:cfRule type="cellIs" priority="1042" operator="equal" id="{ED63E5BD-B94F-427D-9227-DC6F3F0F753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43" operator="equal" id="{22EE0DF4-3D26-4D08-ABFA-1225546F6CB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44" operator="equal" id="{E047DDED-72A3-4DE1-A92E-4144F924410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S155</xm:sqref>
        </x14:conditionalFormatting>
        <x14:conditionalFormatting xmlns:xm="http://schemas.microsoft.com/office/excel/2006/main">
          <x14:cfRule type="cellIs" priority="1041" operator="between" id="{5F4375C9-FA31-47E3-9B23-24184C7B40E0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S155</xm:sqref>
        </x14:conditionalFormatting>
        <x14:conditionalFormatting xmlns:xm="http://schemas.microsoft.com/office/excel/2006/main">
          <x14:cfRule type="cellIs" priority="1040" operator="between" id="{BADFE0D7-AF76-4E73-8436-7B9D09D31DA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S155</xm:sqref>
        </x14:conditionalFormatting>
        <x14:conditionalFormatting xmlns:xm="http://schemas.microsoft.com/office/excel/2006/main">
          <x14:cfRule type="cellIs" priority="1039" operator="between" id="{B7946E54-4CB4-4D7E-BB78-DCEA4610243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S155</xm:sqref>
        </x14:conditionalFormatting>
        <x14:conditionalFormatting xmlns:xm="http://schemas.microsoft.com/office/excel/2006/main">
          <x14:cfRule type="cellIs" priority="1038" operator="between" id="{64E06E11-CEAD-446C-8F49-2156DD69BD8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S155</xm:sqref>
        </x14:conditionalFormatting>
        <x14:conditionalFormatting xmlns:xm="http://schemas.microsoft.com/office/excel/2006/main">
          <x14:cfRule type="cellIs" priority="1037" operator="between" id="{4ED733D6-509E-4A8F-9BF4-6F747455A1F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S155</xm:sqref>
        </x14:conditionalFormatting>
        <x14:conditionalFormatting xmlns:xm="http://schemas.microsoft.com/office/excel/2006/main">
          <x14:cfRule type="cellIs" priority="1035" operator="between" id="{CF1761EA-72CA-40ED-968D-F9A27B23C63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036" operator="equal" id="{630D3974-470F-4CEE-8F35-9560B178A9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S155</xm:sqref>
        </x14:conditionalFormatting>
        <x14:conditionalFormatting xmlns:xm="http://schemas.microsoft.com/office/excel/2006/main">
          <x14:cfRule type="cellIs" priority="1031" operator="equal" id="{07AAF8DC-A18B-4535-AC36-6849A3B9594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32" operator="equal" id="{874B23B8-9FB7-4BB7-B48B-1DBD33A4094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33" operator="equal" id="{3B4F1EB7-4900-4F9A-B3F0-69C97154674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S179</xm:sqref>
        </x14:conditionalFormatting>
        <x14:conditionalFormatting xmlns:xm="http://schemas.microsoft.com/office/excel/2006/main">
          <x14:cfRule type="cellIs" priority="1029" operator="equal" id="{764017FA-1591-4A1B-84B3-B12F4C354E6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30" operator="equal" id="{E8C73EF6-C7CD-4B7D-898A-BF0FF3176DF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S179</xm:sqref>
        </x14:conditionalFormatting>
        <x14:conditionalFormatting xmlns:xm="http://schemas.microsoft.com/office/excel/2006/main">
          <x14:cfRule type="cellIs" priority="1028" operator="between" id="{E20DA275-B8C1-4EBD-84FC-EC22C72198C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S179</xm:sqref>
        </x14:conditionalFormatting>
        <x14:conditionalFormatting xmlns:xm="http://schemas.microsoft.com/office/excel/2006/main">
          <x14:cfRule type="cellIs" priority="1027" operator="between" id="{2090B763-8EFD-4252-94D7-597906844314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S179</xm:sqref>
        </x14:conditionalFormatting>
        <x14:conditionalFormatting xmlns:xm="http://schemas.microsoft.com/office/excel/2006/main">
          <x14:cfRule type="cellIs" priority="1026" operator="between" id="{9F847984-5A4F-492F-AE06-D82AC14B8CE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S179</xm:sqref>
        </x14:conditionalFormatting>
        <x14:conditionalFormatting xmlns:xm="http://schemas.microsoft.com/office/excel/2006/main">
          <x14:cfRule type="cellIs" priority="1025" operator="between" id="{C41A85E9-ECDE-4A5D-AE3C-F91B66D33D9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S179</xm:sqref>
        </x14:conditionalFormatting>
        <x14:conditionalFormatting xmlns:xm="http://schemas.microsoft.com/office/excel/2006/main">
          <x14:cfRule type="cellIs" priority="1024" operator="between" id="{700A7A72-20A4-4AC3-A184-63F6BBA3DA2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S179</xm:sqref>
        </x14:conditionalFormatting>
        <x14:conditionalFormatting xmlns:xm="http://schemas.microsoft.com/office/excel/2006/main">
          <x14:cfRule type="cellIs" priority="1022" operator="between" id="{3405C71A-02EB-405A-911E-D5C532D4A6E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023" operator="equal" id="{8BF3A18C-124C-418D-AA41-0C910924F8B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S179</xm:sqref>
        </x14:conditionalFormatting>
        <x14:conditionalFormatting xmlns:xm="http://schemas.microsoft.com/office/excel/2006/main">
          <x14:cfRule type="cellIs" priority="1019" operator="equal" id="{E0F3BC97-20D4-4532-8DAE-D281CBEB8E0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20" operator="equal" id="{6681739E-85A3-4362-9802-ADADD42F608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S121:S122</xm:sqref>
        </x14:conditionalFormatting>
        <x14:conditionalFormatting xmlns:xm="http://schemas.microsoft.com/office/excel/2006/main">
          <x14:cfRule type="cellIs" priority="1016" operator="equal" id="{BA44DB7C-C041-404D-B9BE-313B3FF8AC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17" operator="equal" id="{9C717A4C-7D02-464E-A2D6-CED483766A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18" operator="equal" id="{9810454F-282A-4B4B-9306-2A37262FFC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S121:S122</xm:sqref>
        </x14:conditionalFormatting>
        <x14:conditionalFormatting xmlns:xm="http://schemas.microsoft.com/office/excel/2006/main">
          <x14:cfRule type="cellIs" priority="1014" operator="equal" id="{F6D22EBB-CA2B-475F-8688-E5098CDE6F2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15" operator="equal" id="{64BE23E2-1F96-49A9-8B1F-7335F728763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S121:S122</xm:sqref>
        </x14:conditionalFormatting>
        <x14:conditionalFormatting xmlns:xm="http://schemas.microsoft.com/office/excel/2006/main">
          <x14:cfRule type="cellIs" priority="1013" operator="between" id="{0D35A6B2-4067-40E1-93A6-3C9D97D8D87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S121:S122</xm:sqref>
        </x14:conditionalFormatting>
        <x14:conditionalFormatting xmlns:xm="http://schemas.microsoft.com/office/excel/2006/main">
          <x14:cfRule type="cellIs" priority="1012" operator="between" id="{CE8AB4C6-C2EF-4808-A6A5-FB75B28207D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S121:S122</xm:sqref>
        </x14:conditionalFormatting>
        <x14:conditionalFormatting xmlns:xm="http://schemas.microsoft.com/office/excel/2006/main">
          <x14:cfRule type="cellIs" priority="1011" operator="between" id="{4C732BED-43EA-4E2B-A539-E785F2BAE67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S121:S122</xm:sqref>
        </x14:conditionalFormatting>
        <x14:conditionalFormatting xmlns:xm="http://schemas.microsoft.com/office/excel/2006/main">
          <x14:cfRule type="cellIs" priority="1010" operator="between" id="{797869BE-830D-41F5-BD5C-B91E54F0C83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S121:S122</xm:sqref>
        </x14:conditionalFormatting>
        <x14:conditionalFormatting xmlns:xm="http://schemas.microsoft.com/office/excel/2006/main">
          <x14:cfRule type="cellIs" priority="1009" operator="between" id="{B76FD712-A935-403E-B7CA-D43749B1D6B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S121:S122</xm:sqref>
        </x14:conditionalFormatting>
        <x14:conditionalFormatting xmlns:xm="http://schemas.microsoft.com/office/excel/2006/main">
          <x14:cfRule type="cellIs" priority="1007" operator="between" id="{A831E056-C1A0-4B75-8746-E811B0CD6E3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008" operator="equal" id="{B06A0D14-C133-4238-82C0-E21A8C0441E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S121:S122</xm:sqref>
        </x14:conditionalFormatting>
        <x14:conditionalFormatting xmlns:xm="http://schemas.microsoft.com/office/excel/2006/main">
          <x14:cfRule type="cellIs" priority="1004" operator="equal" id="{ADD0D0A5-11BC-4639-BAAF-68B311C334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05" operator="equal" id="{1E15BE84-0933-4884-BE3E-2F4E23FFFD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S132:S141</xm:sqref>
        </x14:conditionalFormatting>
        <x14:conditionalFormatting xmlns:xm="http://schemas.microsoft.com/office/excel/2006/main">
          <x14:cfRule type="cellIs" priority="1001" operator="equal" id="{75CECE81-C44B-4D17-B718-664A319C702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02" operator="equal" id="{56590976-4323-473B-9817-372A391F0CA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03" operator="equal" id="{BB641F18-3F55-4D0D-9AC7-9CC7D392C57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S132:S141</xm:sqref>
        </x14:conditionalFormatting>
        <x14:conditionalFormatting xmlns:xm="http://schemas.microsoft.com/office/excel/2006/main">
          <x14:cfRule type="cellIs" priority="999" operator="equal" id="{4112003C-0471-417B-B542-AABFC026DEA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00" operator="equal" id="{75DF7F3B-43CD-41C0-8BE2-DE586780A15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S132:S141</xm:sqref>
        </x14:conditionalFormatting>
        <x14:conditionalFormatting xmlns:xm="http://schemas.microsoft.com/office/excel/2006/main">
          <x14:cfRule type="cellIs" priority="998" operator="between" id="{B993AABF-7B30-4FE9-B49F-2394AD26283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S132:S141</xm:sqref>
        </x14:conditionalFormatting>
        <x14:conditionalFormatting xmlns:xm="http://schemas.microsoft.com/office/excel/2006/main">
          <x14:cfRule type="cellIs" priority="997" operator="between" id="{4B2F1D78-EF03-48B3-8310-7DB90925C70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S132:S141</xm:sqref>
        </x14:conditionalFormatting>
        <x14:conditionalFormatting xmlns:xm="http://schemas.microsoft.com/office/excel/2006/main">
          <x14:cfRule type="cellIs" priority="996" operator="between" id="{C8737CED-8045-4E16-9AB5-B5223517AF1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S132:S141</xm:sqref>
        </x14:conditionalFormatting>
        <x14:conditionalFormatting xmlns:xm="http://schemas.microsoft.com/office/excel/2006/main">
          <x14:cfRule type="cellIs" priority="995" operator="between" id="{C2AC4E1A-34D2-4F78-8FB9-70EA0DFA4F8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S132:S141</xm:sqref>
        </x14:conditionalFormatting>
        <x14:conditionalFormatting xmlns:xm="http://schemas.microsoft.com/office/excel/2006/main">
          <x14:cfRule type="cellIs" priority="994" operator="between" id="{847BC925-7057-43A8-B2D6-D527DFAF19C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S132:S141</xm:sqref>
        </x14:conditionalFormatting>
        <x14:conditionalFormatting xmlns:xm="http://schemas.microsoft.com/office/excel/2006/main">
          <x14:cfRule type="cellIs" priority="992" operator="between" id="{EB19A589-C03D-4232-8058-F596A12B106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993" operator="equal" id="{E15C1AE6-7ECD-430F-A786-29E0141FE59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S132:S141</xm:sqref>
        </x14:conditionalFormatting>
        <x14:conditionalFormatting xmlns:xm="http://schemas.microsoft.com/office/excel/2006/main">
          <x14:cfRule type="cellIs" priority="988" operator="equal" id="{E03CC331-FE24-43E2-968E-BF3DF72261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89" operator="equal" id="{ACB6D576-99ED-48A3-B78F-3FD201F3649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90" operator="equal" id="{A0646792-F08C-43A0-9B32-FBA8091B78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S91 V91</xm:sqref>
        </x14:conditionalFormatting>
        <x14:conditionalFormatting xmlns:xm="http://schemas.microsoft.com/office/excel/2006/main">
          <x14:cfRule type="cellIs" priority="987" operator="between" id="{7381A2CA-758B-4660-AB37-CB32DC04888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S91 V91</xm:sqref>
        </x14:conditionalFormatting>
        <x14:conditionalFormatting xmlns:xm="http://schemas.microsoft.com/office/excel/2006/main">
          <x14:cfRule type="cellIs" priority="986" operator="between" id="{39BE2263-FA4B-4655-A398-2B1A9E6084D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S91 V91</xm:sqref>
        </x14:conditionalFormatting>
        <x14:conditionalFormatting xmlns:xm="http://schemas.microsoft.com/office/excel/2006/main">
          <x14:cfRule type="cellIs" priority="985" operator="between" id="{609D9D37-8348-4AB2-A3EA-9C15B3A795F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S91 V91</xm:sqref>
        </x14:conditionalFormatting>
        <x14:conditionalFormatting xmlns:xm="http://schemas.microsoft.com/office/excel/2006/main">
          <x14:cfRule type="cellIs" priority="984" operator="between" id="{03BCEE86-C964-434E-89D8-52F61C23140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S91 V91</xm:sqref>
        </x14:conditionalFormatting>
        <x14:conditionalFormatting xmlns:xm="http://schemas.microsoft.com/office/excel/2006/main">
          <x14:cfRule type="cellIs" priority="983" operator="between" id="{0F8BC296-3827-4118-A274-FFBD4ED4ABE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S91 V91</xm:sqref>
        </x14:conditionalFormatting>
        <x14:conditionalFormatting xmlns:xm="http://schemas.microsoft.com/office/excel/2006/main">
          <x14:cfRule type="cellIs" priority="981" operator="equal" id="{25ED85C8-E994-41F9-88FD-26E1670F31F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82" operator="equal" id="{0DB978E7-ED5D-41D7-AD11-9410A226DA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S91 V91</xm:sqref>
        </x14:conditionalFormatting>
        <x14:conditionalFormatting xmlns:xm="http://schemas.microsoft.com/office/excel/2006/main">
          <x14:cfRule type="cellIs" priority="979" operator="between" id="{D23AF07A-6746-471D-BCEF-464481E42C1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980" operator="equal" id="{8D733DB8-1162-4636-B664-C3FE7172BFF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S91 V91</xm:sqref>
        </x14:conditionalFormatting>
        <x14:conditionalFormatting xmlns:xm="http://schemas.microsoft.com/office/excel/2006/main">
          <x14:cfRule type="cellIs" priority="975" operator="equal" id="{7651A2E6-D170-4A1C-9D5A-B50A4D560D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76" operator="equal" id="{9DC37AC9-8184-426D-9D18-71197C72CA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77" operator="equal" id="{326CC983-FF02-484F-A5D5-6B2E0410597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R85:S85</xm:sqref>
        </x14:conditionalFormatting>
        <x14:conditionalFormatting xmlns:xm="http://schemas.microsoft.com/office/excel/2006/main">
          <x14:cfRule type="cellIs" priority="974" operator="between" id="{991C628D-A43B-4F32-B393-AA42A6C8A47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R85:S85</xm:sqref>
        </x14:conditionalFormatting>
        <x14:conditionalFormatting xmlns:xm="http://schemas.microsoft.com/office/excel/2006/main">
          <x14:cfRule type="cellIs" priority="973" operator="between" id="{32ED85CC-D44D-41DB-8A20-0FBE35EDCF14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R85:S85</xm:sqref>
        </x14:conditionalFormatting>
        <x14:conditionalFormatting xmlns:xm="http://schemas.microsoft.com/office/excel/2006/main">
          <x14:cfRule type="cellIs" priority="972" operator="between" id="{A2E4BF6C-7457-4075-99F5-22B6D7688AC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R85:S85</xm:sqref>
        </x14:conditionalFormatting>
        <x14:conditionalFormatting xmlns:xm="http://schemas.microsoft.com/office/excel/2006/main">
          <x14:cfRule type="cellIs" priority="971" operator="between" id="{6BDD146C-5345-4FDB-A2B0-2D6A076132E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R85:S85</xm:sqref>
        </x14:conditionalFormatting>
        <x14:conditionalFormatting xmlns:xm="http://schemas.microsoft.com/office/excel/2006/main">
          <x14:cfRule type="cellIs" priority="970" operator="between" id="{5D6463EF-BEA4-4F2A-8C6E-9CCE0CA20FF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R85:S85</xm:sqref>
        </x14:conditionalFormatting>
        <x14:conditionalFormatting xmlns:xm="http://schemas.microsoft.com/office/excel/2006/main">
          <x14:cfRule type="cellIs" priority="968" operator="equal" id="{BE447EE7-1459-4329-9217-8DAC75AF6A0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69" operator="equal" id="{5A308EF7-6E9A-4D8F-9112-6BEF5E0612C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R85:S85</xm:sqref>
        </x14:conditionalFormatting>
        <x14:conditionalFormatting xmlns:xm="http://schemas.microsoft.com/office/excel/2006/main">
          <x14:cfRule type="cellIs" priority="966" operator="between" id="{4D40FB6C-D40B-43E3-9BCC-09D4F183658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967" operator="equal" id="{6DA73F8A-FFF5-4732-95DE-77787D00911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R85:S85</xm:sqref>
        </x14:conditionalFormatting>
        <x14:conditionalFormatting xmlns:xm="http://schemas.microsoft.com/office/excel/2006/main">
          <x14:cfRule type="cellIs" priority="963" operator="equal" id="{0C644F41-3F58-43FA-B5AF-F6B866AF885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64" operator="equal" id="{BDF6D3D6-AC2F-4D15-91D2-5E12B87C858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T142:T154</xm:sqref>
        </x14:conditionalFormatting>
        <x14:conditionalFormatting xmlns:xm="http://schemas.microsoft.com/office/excel/2006/main">
          <x14:cfRule type="cellIs" priority="960" operator="equal" id="{16082769-86E1-42DD-9453-769AFDF90A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61" operator="equal" id="{7695D856-7323-445A-BF2F-72415F0A44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62" operator="equal" id="{0D390278-4719-4702-88A9-34AF6968135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T142:T154 T50:T65 T92:T93 T86:T90 T73:T84</xm:sqref>
        </x14:conditionalFormatting>
        <x14:conditionalFormatting xmlns:xm="http://schemas.microsoft.com/office/excel/2006/main">
          <x14:cfRule type="cellIs" priority="959" operator="between" id="{D8B4830B-1A06-45E1-ACCE-734B5D50A9F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T142:T154 T92:T93 T14:T65 T86:T90 T73:T84</xm:sqref>
        </x14:conditionalFormatting>
        <x14:conditionalFormatting xmlns:xm="http://schemas.microsoft.com/office/excel/2006/main">
          <x14:cfRule type="cellIs" priority="958" operator="between" id="{275D1469-B0A7-4CAD-90FB-5AB87151FA9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T142:T154 T92:T93 T14:T65 T86:T90 T73:T84</xm:sqref>
        </x14:conditionalFormatting>
        <x14:conditionalFormatting xmlns:xm="http://schemas.microsoft.com/office/excel/2006/main">
          <x14:cfRule type="cellIs" priority="957" operator="between" id="{9631F256-5F07-4E1C-8608-C6D775DE78A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T142:T154 T92:T93 T14:T65 T86:T90 T73:T84</xm:sqref>
        </x14:conditionalFormatting>
        <x14:conditionalFormatting xmlns:xm="http://schemas.microsoft.com/office/excel/2006/main">
          <x14:cfRule type="cellIs" priority="956" operator="between" id="{18AA5943-06D2-4552-A573-B73C75AC6C7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T142:T154 T92:T93 T14:T65 T86:T90 T73:T84</xm:sqref>
        </x14:conditionalFormatting>
        <x14:conditionalFormatting xmlns:xm="http://schemas.microsoft.com/office/excel/2006/main">
          <x14:cfRule type="cellIs" priority="955" operator="between" id="{2901640A-CCCD-4DD4-ADC6-57A6049AD68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T142:T154 T92:T93 T14:T65 T86:T90 T73:T84</xm:sqref>
        </x14:conditionalFormatting>
        <x14:conditionalFormatting xmlns:xm="http://schemas.microsoft.com/office/excel/2006/main">
          <x14:cfRule type="cellIs" priority="953" operator="between" id="{199DC46A-8731-47C4-9DD9-BF46B27BC65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954" operator="equal" id="{08782D0C-8B29-4134-8BF1-18ECFA3A43A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T142:T154</xm:sqref>
        </x14:conditionalFormatting>
        <x14:conditionalFormatting xmlns:xm="http://schemas.microsoft.com/office/excel/2006/main">
          <x14:cfRule type="cellIs" priority="951" operator="equal" id="{478C7396-FB2D-4506-89EB-0C99BAC77B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52" operator="equal" id="{13C5DC7C-6F09-48C8-9ECB-8BCD0CA75CE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T92:T93 T14:T65 T86:T90 T73:T84</xm:sqref>
        </x14:conditionalFormatting>
        <x14:conditionalFormatting xmlns:xm="http://schemas.microsoft.com/office/excel/2006/main">
          <x14:cfRule type="cellIs" priority="948" operator="equal" id="{18A7F47A-5061-4A91-A867-CDF94B69B7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49" operator="equal" id="{78E93E62-7E20-4E15-A91F-E005D3D83D8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50" operator="equal" id="{8F9722EB-31BC-4E23-B0FE-C8913EC7923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T14:T49</xm:sqref>
        </x14:conditionalFormatting>
        <x14:conditionalFormatting xmlns:xm="http://schemas.microsoft.com/office/excel/2006/main">
          <x14:cfRule type="cellIs" priority="946" operator="equal" id="{2F8085E0-E37A-42ED-A55E-F56FD131C38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47" operator="equal" id="{97060EA2-F427-432B-B5B5-EABE1295AB2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T14:T49</xm:sqref>
        </x14:conditionalFormatting>
        <x14:conditionalFormatting xmlns:xm="http://schemas.microsoft.com/office/excel/2006/main">
          <x14:cfRule type="cellIs" priority="944" operator="between" id="{801DB9FA-A428-4B1C-822B-E72DDF85559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945" operator="equal" id="{B570B5C3-EDA1-4BDF-9162-F35E1A5500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T92:T93 T14:T65 T86:T90 T73:T84</xm:sqref>
        </x14:conditionalFormatting>
        <x14:conditionalFormatting xmlns:xm="http://schemas.microsoft.com/office/excel/2006/main">
          <x14:cfRule type="cellIs" priority="941" operator="equal" id="{FC48C71B-1CC1-4A67-A188-BD8709199B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42" operator="equal" id="{8818161D-1A16-4FFF-8090-A577CEAE22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T109 T115:T120 T127:T130 T95:T105</xm:sqref>
        </x14:conditionalFormatting>
        <x14:conditionalFormatting xmlns:xm="http://schemas.microsoft.com/office/excel/2006/main">
          <x14:cfRule type="cellIs" priority="938" operator="equal" id="{AD6A5E09-851D-4537-B0CE-5B04DDC6AD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39" operator="equal" id="{C9F08EFF-23DB-469C-91B8-430A7159A05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40" operator="equal" id="{0B015199-8257-4AFB-AF59-D025BE2FF6F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T176:T178 T174 T158:T172 T109 T115:T120 T127:T130 T180:T183 T95:T105</xm:sqref>
        </x14:conditionalFormatting>
        <x14:conditionalFormatting xmlns:xm="http://schemas.microsoft.com/office/excel/2006/main">
          <x14:cfRule type="cellIs" priority="936" operator="equal" id="{5E37914E-20C7-4321-8991-3C989FCA18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37" operator="equal" id="{A733C608-D38D-4793-AB54-952B25F7525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T176:T178 T174 T158:T172 T109 T115:T120 T127:T130 T180:T183 T95:T105</xm:sqref>
        </x14:conditionalFormatting>
        <x14:conditionalFormatting xmlns:xm="http://schemas.microsoft.com/office/excel/2006/main">
          <x14:cfRule type="cellIs" priority="935" operator="between" id="{51903A60-6C7E-487D-B271-2EE1BC0EE85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T176:T178 T174 T158:T172 T109 T115:T120 T127:T130 T180:T183 T95:T105</xm:sqref>
        </x14:conditionalFormatting>
        <x14:conditionalFormatting xmlns:xm="http://schemas.microsoft.com/office/excel/2006/main">
          <x14:cfRule type="cellIs" priority="934" operator="between" id="{EC29C416-BD3A-4DE7-A6ED-1722A7E61A0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T176:T178 T174 T158:T172 T109 T115:T120 T127:T130 T180:T183 T95:T105</xm:sqref>
        </x14:conditionalFormatting>
        <x14:conditionalFormatting xmlns:xm="http://schemas.microsoft.com/office/excel/2006/main">
          <x14:cfRule type="cellIs" priority="933" operator="between" id="{BCA74C13-1367-4156-943F-D9CF35ED3C5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T176:T178 T174 T158:T172 T109 T115:T120 T127:T130 T180:T183 T95:T105</xm:sqref>
        </x14:conditionalFormatting>
        <x14:conditionalFormatting xmlns:xm="http://schemas.microsoft.com/office/excel/2006/main">
          <x14:cfRule type="cellIs" priority="932" operator="between" id="{1694E8D6-2364-4D2F-B408-A0EED9E0E3E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T176:T178 T174 T158:T172 T109 T115:T120 T127:T130 T180:T183 T95:T105</xm:sqref>
        </x14:conditionalFormatting>
        <x14:conditionalFormatting xmlns:xm="http://schemas.microsoft.com/office/excel/2006/main">
          <x14:cfRule type="cellIs" priority="931" operator="between" id="{DD04984A-BA3C-439B-87BB-5C16C8E9371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T176:T178 T174 T158:T172 T109 T115:T120 T127:T130 T180:T183 T95:T105</xm:sqref>
        </x14:conditionalFormatting>
        <x14:conditionalFormatting xmlns:xm="http://schemas.microsoft.com/office/excel/2006/main">
          <x14:cfRule type="cellIs" priority="929" operator="between" id="{C9674072-E025-4386-A05A-705BBEEAF74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930" operator="equal" id="{1741B338-F32C-497B-B004-353DE6B23B0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T176:T178 T174 T158:T172 T109 T115:T120 T127:T130 T180:T183 T95:T105</xm:sqref>
        </x14:conditionalFormatting>
        <x14:conditionalFormatting xmlns:xm="http://schemas.microsoft.com/office/excel/2006/main">
          <x14:cfRule type="cellIs" priority="927" operator="equal" id="{CDB87200-6908-457F-A62D-5AF831213E8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28" operator="equal" id="{38537E50-8A21-47D8-8D07-78B78B2D091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T182</xm:sqref>
        </x14:conditionalFormatting>
        <x14:conditionalFormatting xmlns:xm="http://schemas.microsoft.com/office/excel/2006/main">
          <x14:cfRule type="cellIs" priority="925" operator="equal" id="{D0F55803-9791-4D39-89D5-18A4F73B0A5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26" operator="equal" id="{F61EA645-A203-4BCF-88EA-21F22417DFA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T158:T172 T174</xm:sqref>
        </x14:conditionalFormatting>
        <x14:conditionalFormatting xmlns:xm="http://schemas.microsoft.com/office/excel/2006/main">
          <x14:cfRule type="cellIs" priority="922" operator="equal" id="{2BEC7962-4E40-4592-9C72-F81B290A67C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23" operator="equal" id="{490C3343-3069-4219-BE37-CBE64CA7506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24" operator="equal" id="{6D28A7C3-0A0A-4533-9D79-D54302A7EBD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T175</xm:sqref>
        </x14:conditionalFormatting>
        <x14:conditionalFormatting xmlns:xm="http://schemas.microsoft.com/office/excel/2006/main">
          <x14:cfRule type="cellIs" priority="920" operator="equal" id="{F20ECAC5-7B4F-41A7-909E-0D3C2C6D145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21" operator="equal" id="{BC3B2965-D43A-4229-BBA6-FFD3411C5F6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T175</xm:sqref>
        </x14:conditionalFormatting>
        <x14:conditionalFormatting xmlns:xm="http://schemas.microsoft.com/office/excel/2006/main">
          <x14:cfRule type="cellIs" priority="919" operator="between" id="{9761E23E-D14E-49CF-B38F-BA0636782EA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T175</xm:sqref>
        </x14:conditionalFormatting>
        <x14:conditionalFormatting xmlns:xm="http://schemas.microsoft.com/office/excel/2006/main">
          <x14:cfRule type="cellIs" priority="918" operator="between" id="{E75B7D0F-FD0B-427F-A62A-691805CFDAD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T175</xm:sqref>
        </x14:conditionalFormatting>
        <x14:conditionalFormatting xmlns:xm="http://schemas.microsoft.com/office/excel/2006/main">
          <x14:cfRule type="cellIs" priority="917" operator="between" id="{A942CD66-3F99-45D7-99B1-E9EED1B1343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T175</xm:sqref>
        </x14:conditionalFormatting>
        <x14:conditionalFormatting xmlns:xm="http://schemas.microsoft.com/office/excel/2006/main">
          <x14:cfRule type="cellIs" priority="916" operator="between" id="{4E40EDBA-4DD4-4F3C-84FE-4CC20470100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T175</xm:sqref>
        </x14:conditionalFormatting>
        <x14:conditionalFormatting xmlns:xm="http://schemas.microsoft.com/office/excel/2006/main">
          <x14:cfRule type="cellIs" priority="915" operator="between" id="{9019FFD5-1C7B-4225-8525-2D5D6C589A7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T175</xm:sqref>
        </x14:conditionalFormatting>
        <x14:conditionalFormatting xmlns:xm="http://schemas.microsoft.com/office/excel/2006/main">
          <x14:cfRule type="cellIs" priority="913" operator="between" id="{85E4CF83-0DE1-4189-9409-8DA821CFB77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914" operator="equal" id="{3FD660CC-653A-4FFA-A481-18269D21D0C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T175</xm:sqref>
        </x14:conditionalFormatting>
        <x14:conditionalFormatting xmlns:xm="http://schemas.microsoft.com/office/excel/2006/main">
          <x14:cfRule type="cellIs" priority="912" operator="between" id="{06BCCBDE-ED62-4956-BF7F-ABB022923F4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T183</xm:sqref>
        </x14:conditionalFormatting>
        <x14:conditionalFormatting xmlns:xm="http://schemas.microsoft.com/office/excel/2006/main">
          <x14:cfRule type="cellIs" priority="907" operator="equal" id="{E0DFAD04-D74D-4C33-8B9C-CE8E6843E9A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08" operator="equal" id="{D5666C0E-87CE-4D13-BD9A-2A171BD7D65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T173</xm:sqref>
        </x14:conditionalFormatting>
        <x14:conditionalFormatting xmlns:xm="http://schemas.microsoft.com/office/excel/2006/main">
          <x14:cfRule type="cellIs" priority="906" operator="between" id="{C68685BD-5094-4F0E-9F40-1865A97F3CD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T173</xm:sqref>
        </x14:conditionalFormatting>
        <x14:conditionalFormatting xmlns:xm="http://schemas.microsoft.com/office/excel/2006/main">
          <x14:cfRule type="cellIs" priority="905" operator="between" id="{A4768FEA-285D-44DE-A60F-AD6E439FAD6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T173</xm:sqref>
        </x14:conditionalFormatting>
        <x14:conditionalFormatting xmlns:xm="http://schemas.microsoft.com/office/excel/2006/main">
          <x14:cfRule type="cellIs" priority="904" operator="between" id="{A086328E-4763-4B8F-BC8F-D148D30156E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T173</xm:sqref>
        </x14:conditionalFormatting>
        <x14:conditionalFormatting xmlns:xm="http://schemas.microsoft.com/office/excel/2006/main">
          <x14:cfRule type="cellIs" priority="903" operator="between" id="{41F8D1A1-0C1B-4767-B1B1-B4AFCE459AF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T173</xm:sqref>
        </x14:conditionalFormatting>
        <x14:conditionalFormatting xmlns:xm="http://schemas.microsoft.com/office/excel/2006/main">
          <x14:cfRule type="cellIs" priority="902" operator="between" id="{D76049F7-8D5A-4C20-A36C-2269AD4F763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T173</xm:sqref>
        </x14:conditionalFormatting>
        <x14:conditionalFormatting xmlns:xm="http://schemas.microsoft.com/office/excel/2006/main">
          <x14:cfRule type="cellIs" priority="900" operator="between" id="{DEEBA376-E475-464E-816F-D4410A20D2C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901" operator="equal" id="{3E6F1117-42D7-43A2-A56F-FB518154A0E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T173</xm:sqref>
        </x14:conditionalFormatting>
        <x14:conditionalFormatting xmlns:xm="http://schemas.microsoft.com/office/excel/2006/main">
          <x14:cfRule type="cellIs" priority="909" operator="equal" id="{4E080B2D-E799-4665-B1B3-8D6F60D438B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10" operator="equal" id="{BC3B65C2-D2AA-47CF-AEFA-AEB9CC29030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11" operator="equal" id="{37FEEA4E-F48B-4E71-A717-B35DFC76D7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T173</xm:sqref>
        </x14:conditionalFormatting>
        <x14:conditionalFormatting xmlns:xm="http://schemas.microsoft.com/office/excel/2006/main">
          <x14:cfRule type="cellIs" priority="898" operator="equal" id="{89105D9D-03F9-4ADC-8FB0-4598C2DD97F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99" operator="equal" id="{F9FD09F0-65CF-4D85-B3FB-273A85217B7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T173</xm:sqref>
        </x14:conditionalFormatting>
        <x14:conditionalFormatting xmlns:xm="http://schemas.microsoft.com/office/excel/2006/main">
          <x14:cfRule type="cellIs" priority="895" operator="equal" id="{22329679-D362-4AA3-8AEA-DC00360A94A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96" operator="equal" id="{29BB350F-7B07-4EB9-B9B8-29DA4250AB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893" operator="equal" id="{EEB6A505-1272-4385-997A-5A9F9B5ADB5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94" operator="equal" id="{4821D1C0-C1CE-4F65-B44A-13A51082D0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890" operator="equal" id="{B09EF8D1-E17B-460C-BC47-521DC6F289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91" operator="equal" id="{6DADEAA8-7091-4ED7-874C-AFDD71C3602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92" operator="equal" id="{48888900-2556-4525-8ECD-66D8C278BB6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889" operator="between" id="{E7ED67C0-1D74-47B0-995A-BF8C78F6CB1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888" operator="between" id="{1DBA22B3-9C56-403B-AF05-DDA887D8157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887" operator="between" id="{204504F6-C8E2-4B3C-A7ED-77A39FD6C96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886" operator="between" id="{CBAB489C-F366-4138-80F8-C1DC377D6D5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885" operator="between" id="{B6D59A1E-917A-4FBE-8C19-95402B8D752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883" operator="between" id="{985F2789-E0A7-4598-B7F6-D8F84A50B87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884" operator="equal" id="{C5FA89A5-9380-4F60-9366-A9C79A8507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880" operator="equal" id="{D34844B4-1463-4F42-9157-903C18DE7B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81" operator="equal" id="{948E8F21-F4A7-4545-8E62-52F5050EAB3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82" operator="equal" id="{BA221247-4365-4982-84E3-282FFAA220F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878" operator="equal" id="{7B6B396D-E74E-427A-BA10-81C1FFCC25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79" operator="equal" id="{5F6F44A6-8D08-40B5-973A-28BD4309B3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876" operator="equal" id="{E7C3BC5E-9CF2-43AA-A911-2AF774AB7F5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77" operator="equal" id="{08546E11-5F37-49C6-849D-32BC146F5DC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874" operator="equal" id="{477C01E2-2AD0-4766-A3D8-331894F7EB3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75" operator="equal" id="{417669DB-46A0-44C5-A611-4194498E725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871" operator="equal" id="{884086E6-EC0B-4FBA-ADA4-0FA435E08AB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72" operator="equal" id="{5A9DE288-62B0-4CD3-AE8D-4944C26FE97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73" operator="equal" id="{387CDF72-4E37-4671-8595-C955CD9248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870" operator="between" id="{C12D09EC-9566-4791-AC31-4A7C0A9FBC5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869" operator="between" id="{8A55B857-0BE6-4077-A43A-3CA7745FE32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868" operator="between" id="{23DC526E-A217-4732-994A-38572E1A523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867" operator="between" id="{EC09488D-AB21-4E82-AAF9-D2E5C102AD5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866" operator="between" id="{EF5797A6-E634-4A7B-A396-180B352AA9C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864" operator="between" id="{4F764C62-8129-4784-A558-DF5D73A1EA6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865" operator="equal" id="{132B3645-FEC0-4D54-8636-872E8B785D4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861" operator="equal" id="{AA76A9A6-3F4F-4DFE-ABA9-31E715EAD25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62" operator="equal" id="{D2542DC7-9BB0-4183-94E1-346E270AD3F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63" operator="equal" id="{768EE55F-8097-4F69-8263-2EE2D36B0BC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859" operator="equal" id="{B7D19E23-AF58-4A15-A354-D928F7BD4EE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60" operator="equal" id="{D01D2B4E-088A-4C97-A858-A22CC0DCCA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857" operator="equal" id="{3A1EE312-F173-4E62-AE26-50E4FBA0291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58" operator="equal" id="{04F7B9E4-E0D9-4777-A1C9-B942CEF157F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T94</xm:sqref>
        </x14:conditionalFormatting>
        <x14:conditionalFormatting xmlns:xm="http://schemas.microsoft.com/office/excel/2006/main">
          <x14:cfRule type="cellIs" priority="855" operator="equal" id="{391876B5-F487-4947-B4B1-12EAB913420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56" operator="equal" id="{877BA01D-9E08-41A2-B84C-3B1F8E43052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T94</xm:sqref>
        </x14:conditionalFormatting>
        <x14:conditionalFormatting xmlns:xm="http://schemas.microsoft.com/office/excel/2006/main">
          <x14:cfRule type="cellIs" priority="852" operator="equal" id="{4B76EAD0-A789-4403-B649-33A233C677F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53" operator="equal" id="{8D488BF8-9227-443E-8070-36D31A046A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54" operator="equal" id="{B0A933D3-018B-459E-8F6C-1392F26DB5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T94</xm:sqref>
        </x14:conditionalFormatting>
        <x14:conditionalFormatting xmlns:xm="http://schemas.microsoft.com/office/excel/2006/main">
          <x14:cfRule type="cellIs" priority="851" operator="between" id="{B3FEB6EF-BFB0-49AB-A66B-9E21AB134ED4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T94</xm:sqref>
        </x14:conditionalFormatting>
        <x14:conditionalFormatting xmlns:xm="http://schemas.microsoft.com/office/excel/2006/main">
          <x14:cfRule type="cellIs" priority="850" operator="between" id="{8B1E8054-179D-4DCF-99A2-74C8809E3044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T94</xm:sqref>
        </x14:conditionalFormatting>
        <x14:conditionalFormatting xmlns:xm="http://schemas.microsoft.com/office/excel/2006/main">
          <x14:cfRule type="cellIs" priority="849" operator="between" id="{4D4060BF-B701-4400-9226-832C58A9814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T94</xm:sqref>
        </x14:conditionalFormatting>
        <x14:conditionalFormatting xmlns:xm="http://schemas.microsoft.com/office/excel/2006/main">
          <x14:cfRule type="cellIs" priority="848" operator="between" id="{905B5F34-CE85-46F0-8325-B53A3FC118A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T94</xm:sqref>
        </x14:conditionalFormatting>
        <x14:conditionalFormatting xmlns:xm="http://schemas.microsoft.com/office/excel/2006/main">
          <x14:cfRule type="cellIs" priority="847" operator="between" id="{257718B7-AC05-4455-818E-0B934144DA3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T94</xm:sqref>
        </x14:conditionalFormatting>
        <x14:conditionalFormatting xmlns:xm="http://schemas.microsoft.com/office/excel/2006/main">
          <x14:cfRule type="cellIs" priority="845" operator="between" id="{8355E4D8-2AE7-431D-95A8-ECF21614C29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846" operator="equal" id="{640B1B52-28A4-4819-9613-714802A768C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T94</xm:sqref>
        </x14:conditionalFormatting>
        <x14:conditionalFormatting xmlns:xm="http://schemas.microsoft.com/office/excel/2006/main">
          <x14:cfRule type="cellIs" priority="842" operator="equal" id="{93E7F2A5-9EB6-4113-B538-8B2A0AF667B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43" operator="equal" id="{0DAF8BF5-9029-4C00-BEE5-AC6381DCC3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44" operator="equal" id="{C6B38E33-DC4C-45A7-A5D7-FC4B5D71CEA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T94</xm:sqref>
        </x14:conditionalFormatting>
        <x14:conditionalFormatting xmlns:xm="http://schemas.microsoft.com/office/excel/2006/main">
          <x14:cfRule type="cellIs" priority="840" operator="equal" id="{A8ACFAF5-3E60-49E2-A4FB-FEF398A8F60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41" operator="equal" id="{2FAE964E-BF57-4D60-950F-E684CD99F7A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T94</xm:sqref>
        </x14:conditionalFormatting>
        <x14:conditionalFormatting xmlns:xm="http://schemas.microsoft.com/office/excel/2006/main">
          <x14:cfRule type="cellIs" priority="822" operator="equal" id="{DC067AB1-F07D-47EA-BE1B-201FE9FDAF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23" operator="equal" id="{04BDDEF5-E85B-4620-9F91-0A9AFE4A017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24" operator="equal" id="{F8C2D761-E195-4AF9-A81B-CB897902DC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T156</xm:sqref>
        </x14:conditionalFormatting>
        <x14:conditionalFormatting xmlns:xm="http://schemas.microsoft.com/office/excel/2006/main">
          <x14:cfRule type="cellIs" priority="820" operator="equal" id="{66139AF5-E27D-4153-8CD1-684C532D12C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21" operator="equal" id="{369F420A-98A5-41AD-B0B6-97EF5244FB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T156</xm:sqref>
        </x14:conditionalFormatting>
        <x14:conditionalFormatting xmlns:xm="http://schemas.microsoft.com/office/excel/2006/main">
          <x14:cfRule type="cellIs" priority="819" operator="between" id="{F6C2A5C5-3F60-4835-93E9-EBBF9DECC4B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T156</xm:sqref>
        </x14:conditionalFormatting>
        <x14:conditionalFormatting xmlns:xm="http://schemas.microsoft.com/office/excel/2006/main">
          <x14:cfRule type="cellIs" priority="818" operator="between" id="{7DC957EC-A206-4619-A307-86141173DC9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T156</xm:sqref>
        </x14:conditionalFormatting>
        <x14:conditionalFormatting xmlns:xm="http://schemas.microsoft.com/office/excel/2006/main">
          <x14:cfRule type="cellIs" priority="817" operator="between" id="{EEB58C22-F974-44B0-AF46-10FD006B1CE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T156</xm:sqref>
        </x14:conditionalFormatting>
        <x14:conditionalFormatting xmlns:xm="http://schemas.microsoft.com/office/excel/2006/main">
          <x14:cfRule type="cellIs" priority="816" operator="between" id="{9489DCC8-DE8D-480D-85A7-0D5B3EB1043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T156</xm:sqref>
        </x14:conditionalFormatting>
        <x14:conditionalFormatting xmlns:xm="http://schemas.microsoft.com/office/excel/2006/main">
          <x14:cfRule type="cellIs" priority="815" operator="between" id="{DC37CA53-F9A9-474E-B7DA-CD8460F4ECA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T156</xm:sqref>
        </x14:conditionalFormatting>
        <x14:conditionalFormatting xmlns:xm="http://schemas.microsoft.com/office/excel/2006/main">
          <x14:cfRule type="cellIs" priority="813" operator="between" id="{421902DC-DF7C-4AB2-A668-04C6C2610E1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814" operator="equal" id="{4A733C12-F217-4FE1-95D1-ABAD47715DE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T156</xm:sqref>
        </x14:conditionalFormatting>
        <x14:conditionalFormatting xmlns:xm="http://schemas.microsoft.com/office/excel/2006/main">
          <x14:cfRule type="cellIs" priority="811" operator="equal" id="{0EE7C320-CF3B-499F-8105-ECB0969CFAB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12" operator="equal" id="{74B3ED70-958B-461C-867B-14DF663D7D2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T156</xm:sqref>
        </x14:conditionalFormatting>
        <x14:conditionalFormatting xmlns:xm="http://schemas.microsoft.com/office/excel/2006/main">
          <x14:cfRule type="cellIs" priority="808" operator="equal" id="{AFC7619C-98CA-495B-B362-A5FD54CE2BF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09" operator="equal" id="{073DEDE4-2228-4B07-BBFD-50862DD3894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805" operator="equal" id="{15D6210D-4C04-4EBE-A75F-7A892E34CA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06" operator="equal" id="{91BEABE7-8E14-48B8-A42E-BCDC75DE22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07" operator="equal" id="{098B5A16-7A42-483F-A421-0EBE30E11C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803" operator="equal" id="{E0FF3B9F-E92F-466E-84A8-6501C8258D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04" operator="equal" id="{EFE4A1D6-A97D-432C-A69A-3B30C1A290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802" operator="between" id="{8C0A6C29-3183-4651-A8F4-B115FEFA1BF0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801" operator="between" id="{45A07F71-71CB-4097-884E-338BF1A64B7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800" operator="between" id="{55529E0A-8233-497A-9332-B774E91DFAD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799" operator="between" id="{A79F1E02-A06B-49DB-894C-BBDF28E48AC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798" operator="between" id="{C64FC2B5-7C97-49FF-A712-2359BE11267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796" operator="between" id="{3EBBA3BB-74A6-4AEE-ADC1-6FD4727DF89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797" operator="equal" id="{92B3A268-D6CA-4BA5-86E0-F04516E1971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793" operator="equal" id="{4991BCB1-CA50-4EC2-B1CA-95F678474F8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94" operator="equal" id="{C1BAFAC9-CBDA-4104-957A-BFCC5ED879D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T113</xm:sqref>
        </x14:conditionalFormatting>
        <x14:conditionalFormatting xmlns:xm="http://schemas.microsoft.com/office/excel/2006/main">
          <x14:cfRule type="cellIs" priority="790" operator="equal" id="{7BAE4E36-1EAE-44F6-887E-0A68DCE06CE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91" operator="equal" id="{3DB8603C-4042-4614-BC17-3F24BB26AD8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92" operator="equal" id="{78A5C82A-F1A8-4D2C-8910-028479FB4C7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T113</xm:sqref>
        </x14:conditionalFormatting>
        <x14:conditionalFormatting xmlns:xm="http://schemas.microsoft.com/office/excel/2006/main">
          <x14:cfRule type="cellIs" priority="788" operator="equal" id="{D22BE5C1-D62F-424D-9C46-D395B158C70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89" operator="equal" id="{DAD8A761-5B1C-42AB-89FA-4D6FDE2461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T113</xm:sqref>
        </x14:conditionalFormatting>
        <x14:conditionalFormatting xmlns:xm="http://schemas.microsoft.com/office/excel/2006/main">
          <x14:cfRule type="cellIs" priority="787" operator="between" id="{27D3AF7A-06A1-4B32-9E24-483D3E0386B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T113</xm:sqref>
        </x14:conditionalFormatting>
        <x14:conditionalFormatting xmlns:xm="http://schemas.microsoft.com/office/excel/2006/main">
          <x14:cfRule type="cellIs" priority="786" operator="between" id="{6C10E675-7FAE-481D-8B51-311583BBF47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T113</xm:sqref>
        </x14:conditionalFormatting>
        <x14:conditionalFormatting xmlns:xm="http://schemas.microsoft.com/office/excel/2006/main">
          <x14:cfRule type="cellIs" priority="785" operator="between" id="{0C22DC4F-CB2D-44BC-9F62-3B60C16EA01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T113</xm:sqref>
        </x14:conditionalFormatting>
        <x14:conditionalFormatting xmlns:xm="http://schemas.microsoft.com/office/excel/2006/main">
          <x14:cfRule type="cellIs" priority="784" operator="between" id="{2BACBC32-8D53-4E81-A600-F5E8885A504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T113</xm:sqref>
        </x14:conditionalFormatting>
        <x14:conditionalFormatting xmlns:xm="http://schemas.microsoft.com/office/excel/2006/main">
          <x14:cfRule type="cellIs" priority="783" operator="between" id="{7849BDFB-C420-4AFD-ABBB-27E42C247B5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T113</xm:sqref>
        </x14:conditionalFormatting>
        <x14:conditionalFormatting xmlns:xm="http://schemas.microsoft.com/office/excel/2006/main">
          <x14:cfRule type="cellIs" priority="781" operator="between" id="{F5EB4786-7FE2-4FFD-9EC7-C9A7A876D71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782" operator="equal" id="{DCDB624D-A2DD-453B-B923-74ED700389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T113</xm:sqref>
        </x14:conditionalFormatting>
        <x14:conditionalFormatting xmlns:xm="http://schemas.microsoft.com/office/excel/2006/main">
          <x14:cfRule type="cellIs" priority="778" operator="equal" id="{73F6AE38-06BE-499E-A35E-F380F918051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79" operator="equal" id="{B33DF65F-4765-4684-AF2F-6FE60720897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775" operator="equal" id="{093C14DF-03CC-4E26-B527-B14C58F6EDF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76" operator="equal" id="{292C4268-0E68-41CD-BA0C-46718DFD99C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77" operator="equal" id="{7EFA95E6-15EF-4369-AC2D-8807BC63202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773" operator="equal" id="{F7167447-F128-4CA7-BD80-3587403354C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74" operator="equal" id="{333BD8A8-A487-4FAC-96E9-365492E3D5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772" operator="between" id="{6B73678C-7623-4EE9-B2A3-207C5FC0662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771" operator="between" id="{E4A7D1B0-3715-4D09-95C0-32DDC824111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770" operator="between" id="{573BD85A-A13C-4BE9-8E16-EF08A1A53BC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769" operator="between" id="{C51F8B0A-C9D3-4393-AB5E-2B82A0DD89C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768" operator="between" id="{1FF2A18A-0B38-4284-AAC6-D139E4E03D7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766" operator="between" id="{DD7C7177-45EE-4FF4-8AEB-7AEE7C2C7D7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767" operator="equal" id="{B8B61EC9-11FB-4ED5-BAC3-D814284E453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763" operator="equal" id="{1CCAED94-519F-42F2-BAC2-7902174339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64" operator="equal" id="{AE1822B8-C299-44AC-BDDE-58D442B18F7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T106</xm:sqref>
        </x14:conditionalFormatting>
        <x14:conditionalFormatting xmlns:xm="http://schemas.microsoft.com/office/excel/2006/main">
          <x14:cfRule type="cellIs" priority="760" operator="equal" id="{BF00BF8D-1767-415B-A4F7-60BC4C2184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61" operator="equal" id="{6D9DE228-81B1-4458-8EBF-2996F9026B6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62" operator="equal" id="{FF0253CE-DE3D-4B31-A204-F9572B7B4E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T106</xm:sqref>
        </x14:conditionalFormatting>
        <x14:conditionalFormatting xmlns:xm="http://schemas.microsoft.com/office/excel/2006/main">
          <x14:cfRule type="cellIs" priority="758" operator="equal" id="{64D351F6-1AE5-40EC-BBA1-E1DF2ED7BE7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59" operator="equal" id="{5C54C917-B580-4A13-9088-688B958AA46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T106</xm:sqref>
        </x14:conditionalFormatting>
        <x14:conditionalFormatting xmlns:xm="http://schemas.microsoft.com/office/excel/2006/main">
          <x14:cfRule type="cellIs" priority="757" operator="between" id="{AF6AC677-8193-449B-B88E-8B056A016AD5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T106</xm:sqref>
        </x14:conditionalFormatting>
        <x14:conditionalFormatting xmlns:xm="http://schemas.microsoft.com/office/excel/2006/main">
          <x14:cfRule type="cellIs" priority="756" operator="between" id="{FD61D6AA-9B05-46FD-9D99-8B4DD1E8D5A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T106</xm:sqref>
        </x14:conditionalFormatting>
        <x14:conditionalFormatting xmlns:xm="http://schemas.microsoft.com/office/excel/2006/main">
          <x14:cfRule type="cellIs" priority="755" operator="between" id="{B24AF330-03BE-43E6-83E6-C0A36D8A57B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T106</xm:sqref>
        </x14:conditionalFormatting>
        <x14:conditionalFormatting xmlns:xm="http://schemas.microsoft.com/office/excel/2006/main">
          <x14:cfRule type="cellIs" priority="754" operator="between" id="{86564F95-4543-4EF7-A744-626803A7283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T106</xm:sqref>
        </x14:conditionalFormatting>
        <x14:conditionalFormatting xmlns:xm="http://schemas.microsoft.com/office/excel/2006/main">
          <x14:cfRule type="cellIs" priority="753" operator="between" id="{100E3037-4AF9-4B0E-AC12-2AE5AFBFB50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T106</xm:sqref>
        </x14:conditionalFormatting>
        <x14:conditionalFormatting xmlns:xm="http://schemas.microsoft.com/office/excel/2006/main">
          <x14:cfRule type="cellIs" priority="751" operator="between" id="{91B483DF-754F-49AF-B66C-E77D538A7AD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752" operator="equal" id="{A816EFE0-F8F4-416E-A612-FC133735C7F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T106</xm:sqref>
        </x14:conditionalFormatting>
        <x14:conditionalFormatting xmlns:xm="http://schemas.microsoft.com/office/excel/2006/main">
          <x14:cfRule type="cellIs" priority="748" operator="equal" id="{5E602E13-C3AF-4149-898A-BF238B95CE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49" operator="equal" id="{9AE6B9D8-9EB0-464C-8707-297EA73E4DE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T107</xm:sqref>
        </x14:conditionalFormatting>
        <x14:conditionalFormatting xmlns:xm="http://schemas.microsoft.com/office/excel/2006/main">
          <x14:cfRule type="cellIs" priority="745" operator="equal" id="{84E6BA5E-2B1C-4BAB-B7B6-C7D9E630CA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46" operator="equal" id="{9364E877-1208-40E3-AD46-DD66EB0BBC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47" operator="equal" id="{A6B59696-FAA3-40E8-AF1B-3E0D69FC422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T107</xm:sqref>
        </x14:conditionalFormatting>
        <x14:conditionalFormatting xmlns:xm="http://schemas.microsoft.com/office/excel/2006/main">
          <x14:cfRule type="cellIs" priority="743" operator="equal" id="{B15290A7-3800-4D74-A9F4-689CFA0F28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44" operator="equal" id="{6D8857D0-237A-4216-BEF4-B6E8E89B36A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T107</xm:sqref>
        </x14:conditionalFormatting>
        <x14:conditionalFormatting xmlns:xm="http://schemas.microsoft.com/office/excel/2006/main">
          <x14:cfRule type="cellIs" priority="742" operator="between" id="{91882D81-39F2-43B7-A39E-9FC0E5F3228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T107</xm:sqref>
        </x14:conditionalFormatting>
        <x14:conditionalFormatting xmlns:xm="http://schemas.microsoft.com/office/excel/2006/main">
          <x14:cfRule type="cellIs" priority="741" operator="between" id="{FD33B8D1-83A1-4321-8230-3792214A41A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T107</xm:sqref>
        </x14:conditionalFormatting>
        <x14:conditionalFormatting xmlns:xm="http://schemas.microsoft.com/office/excel/2006/main">
          <x14:cfRule type="cellIs" priority="740" operator="between" id="{E03BD4EB-AF0D-43D1-9F55-E1CEE591FB3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T107</xm:sqref>
        </x14:conditionalFormatting>
        <x14:conditionalFormatting xmlns:xm="http://schemas.microsoft.com/office/excel/2006/main">
          <x14:cfRule type="cellIs" priority="739" operator="between" id="{D00070B5-0A42-4EE0-B0DB-496581A993F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T107</xm:sqref>
        </x14:conditionalFormatting>
        <x14:conditionalFormatting xmlns:xm="http://schemas.microsoft.com/office/excel/2006/main">
          <x14:cfRule type="cellIs" priority="738" operator="between" id="{9227646F-D50A-45AE-A895-B1D2A5326EF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T107</xm:sqref>
        </x14:conditionalFormatting>
        <x14:conditionalFormatting xmlns:xm="http://schemas.microsoft.com/office/excel/2006/main">
          <x14:cfRule type="cellIs" priority="736" operator="between" id="{375962C9-C5E2-4062-834D-20CD211DA4F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737" operator="equal" id="{7F706B43-7798-444A-B5DD-15DDFA58DF9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T107</xm:sqref>
        </x14:conditionalFormatting>
        <x14:conditionalFormatting xmlns:xm="http://schemas.microsoft.com/office/excel/2006/main">
          <x14:cfRule type="cellIs" priority="733" operator="equal" id="{220C6B3A-BC98-4C79-9525-C0DA7B4F22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34" operator="equal" id="{7EAA5ABA-8BBD-405E-9777-87F77A75BBA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T131</xm:sqref>
        </x14:conditionalFormatting>
        <x14:conditionalFormatting xmlns:xm="http://schemas.microsoft.com/office/excel/2006/main">
          <x14:cfRule type="cellIs" priority="730" operator="equal" id="{EFA83DB9-7ED1-476D-9B99-9E7151993B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31" operator="equal" id="{A70D0E6C-FFE4-4C25-A77E-99F523D373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32" operator="equal" id="{8BF06349-4633-4C7B-84DC-B02B9E3DA3E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T131</xm:sqref>
        </x14:conditionalFormatting>
        <x14:conditionalFormatting xmlns:xm="http://schemas.microsoft.com/office/excel/2006/main">
          <x14:cfRule type="cellIs" priority="728" operator="equal" id="{D22A6A11-8173-40EA-90A9-BFC4CC45278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29" operator="equal" id="{B90B5683-CFCE-4003-A248-8DD8A4B2735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T131</xm:sqref>
        </x14:conditionalFormatting>
        <x14:conditionalFormatting xmlns:xm="http://schemas.microsoft.com/office/excel/2006/main">
          <x14:cfRule type="cellIs" priority="727" operator="between" id="{E413E9F3-4CCD-422C-8D88-A471DE819D0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T131</xm:sqref>
        </x14:conditionalFormatting>
        <x14:conditionalFormatting xmlns:xm="http://schemas.microsoft.com/office/excel/2006/main">
          <x14:cfRule type="cellIs" priority="726" operator="between" id="{A77C9481-3567-4AC6-AC80-CA7309B7869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T131</xm:sqref>
        </x14:conditionalFormatting>
        <x14:conditionalFormatting xmlns:xm="http://schemas.microsoft.com/office/excel/2006/main">
          <x14:cfRule type="cellIs" priority="725" operator="between" id="{1B309D66-1000-464F-BEF8-337B05D8B7C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T131</xm:sqref>
        </x14:conditionalFormatting>
        <x14:conditionalFormatting xmlns:xm="http://schemas.microsoft.com/office/excel/2006/main">
          <x14:cfRule type="cellIs" priority="724" operator="between" id="{0BEF9CAF-E30D-4073-93BD-2607B11C468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T131</xm:sqref>
        </x14:conditionalFormatting>
        <x14:conditionalFormatting xmlns:xm="http://schemas.microsoft.com/office/excel/2006/main">
          <x14:cfRule type="cellIs" priority="723" operator="between" id="{03523BB5-793A-4475-ACE7-1EBA6BB2CC4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T131</xm:sqref>
        </x14:conditionalFormatting>
        <x14:conditionalFormatting xmlns:xm="http://schemas.microsoft.com/office/excel/2006/main">
          <x14:cfRule type="cellIs" priority="721" operator="between" id="{BA69C98F-200C-402E-AFDE-1595D8F6D10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722" operator="equal" id="{0C2D0E05-9AC8-4700-8462-D1C8980496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T131</xm:sqref>
        </x14:conditionalFormatting>
        <x14:conditionalFormatting xmlns:xm="http://schemas.microsoft.com/office/excel/2006/main">
          <x14:cfRule type="cellIs" priority="718" operator="equal" id="{DD2196F3-2088-44CF-866C-50E1915D54E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19" operator="equal" id="{C05DEF4B-215B-4CB6-9F3A-25F11CBFE70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T108</xm:sqref>
        </x14:conditionalFormatting>
        <x14:conditionalFormatting xmlns:xm="http://schemas.microsoft.com/office/excel/2006/main">
          <x14:cfRule type="cellIs" priority="715" operator="equal" id="{4A98B3E4-B8C1-4266-BE2E-D538BA51D8A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16" operator="equal" id="{4BBA917E-6E80-4957-9E04-89D98C89E9C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17" operator="equal" id="{A1FF33E1-491A-4477-9CF6-6FB9E4EDF7B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T108</xm:sqref>
        </x14:conditionalFormatting>
        <x14:conditionalFormatting xmlns:xm="http://schemas.microsoft.com/office/excel/2006/main">
          <x14:cfRule type="cellIs" priority="713" operator="equal" id="{77708216-E6AD-44B4-974D-2D0FE0E5638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14" operator="equal" id="{F14C14D6-A110-4A15-B54E-E8192285583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T108</xm:sqref>
        </x14:conditionalFormatting>
        <x14:conditionalFormatting xmlns:xm="http://schemas.microsoft.com/office/excel/2006/main">
          <x14:cfRule type="cellIs" priority="712" operator="between" id="{903EA7F9-CD8A-4DB5-92C9-963A363BE4D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T108</xm:sqref>
        </x14:conditionalFormatting>
        <x14:conditionalFormatting xmlns:xm="http://schemas.microsoft.com/office/excel/2006/main">
          <x14:cfRule type="cellIs" priority="711" operator="between" id="{E452F783-12FF-4F36-8E3E-BE438CCFDE8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T108</xm:sqref>
        </x14:conditionalFormatting>
        <x14:conditionalFormatting xmlns:xm="http://schemas.microsoft.com/office/excel/2006/main">
          <x14:cfRule type="cellIs" priority="710" operator="between" id="{1A70CB67-54B6-440D-B8E6-27D40C7B6A5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T108</xm:sqref>
        </x14:conditionalFormatting>
        <x14:conditionalFormatting xmlns:xm="http://schemas.microsoft.com/office/excel/2006/main">
          <x14:cfRule type="cellIs" priority="709" operator="between" id="{EECBF81A-49EB-4567-B1D6-23AB8DE7B38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T108</xm:sqref>
        </x14:conditionalFormatting>
        <x14:conditionalFormatting xmlns:xm="http://schemas.microsoft.com/office/excel/2006/main">
          <x14:cfRule type="cellIs" priority="708" operator="between" id="{5BA307DB-049F-4D8B-9D8A-101E96F47DA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T108</xm:sqref>
        </x14:conditionalFormatting>
        <x14:conditionalFormatting xmlns:xm="http://schemas.microsoft.com/office/excel/2006/main">
          <x14:cfRule type="cellIs" priority="706" operator="between" id="{A2DA4364-FAA6-4EC5-8D29-9E8B4CCBDB7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707" operator="equal" id="{FC639905-D5A0-4E68-A15B-9297AC5EDD1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T108</xm:sqref>
        </x14:conditionalFormatting>
        <x14:conditionalFormatting xmlns:xm="http://schemas.microsoft.com/office/excel/2006/main">
          <x14:cfRule type="cellIs" priority="702" operator="equal" id="{139CA9A3-A816-47FE-9E2C-F28635DB1B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03" operator="equal" id="{FE53E757-D8E7-4B73-B77F-612292C082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04" operator="equal" id="{133C2180-75B9-4AA4-B114-665161DFC5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T123:T126</xm:sqref>
        </x14:conditionalFormatting>
        <x14:conditionalFormatting xmlns:xm="http://schemas.microsoft.com/office/excel/2006/main">
          <x14:cfRule type="cellIs" priority="701" operator="between" id="{93CFFBB2-C0C0-4F90-9BE8-2286243E5A5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T123:T126</xm:sqref>
        </x14:conditionalFormatting>
        <x14:conditionalFormatting xmlns:xm="http://schemas.microsoft.com/office/excel/2006/main">
          <x14:cfRule type="cellIs" priority="700" operator="between" id="{580BDA9D-8DEB-459F-AE51-ED6C111D4B3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T123:T126</xm:sqref>
        </x14:conditionalFormatting>
        <x14:conditionalFormatting xmlns:xm="http://schemas.microsoft.com/office/excel/2006/main">
          <x14:cfRule type="cellIs" priority="699" operator="between" id="{476952CF-0318-4978-BED3-C12A09D87AD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T123:T126</xm:sqref>
        </x14:conditionalFormatting>
        <x14:conditionalFormatting xmlns:xm="http://schemas.microsoft.com/office/excel/2006/main">
          <x14:cfRule type="cellIs" priority="698" operator="between" id="{7EDDB284-7B20-43F9-B546-0368FCF2882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T123:T126</xm:sqref>
        </x14:conditionalFormatting>
        <x14:conditionalFormatting xmlns:xm="http://schemas.microsoft.com/office/excel/2006/main">
          <x14:cfRule type="cellIs" priority="697" operator="between" id="{DD17AB6A-B778-46E8-9979-B06A95D99B0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T123:T126</xm:sqref>
        </x14:conditionalFormatting>
        <x14:conditionalFormatting xmlns:xm="http://schemas.microsoft.com/office/excel/2006/main">
          <x14:cfRule type="cellIs" priority="695" operator="equal" id="{3A91C6AF-9A09-45AC-8260-140E9AF1DD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96" operator="equal" id="{BEAAB440-90B8-4588-B130-59365FB8F23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T123:T126</xm:sqref>
        </x14:conditionalFormatting>
        <x14:conditionalFormatting xmlns:xm="http://schemas.microsoft.com/office/excel/2006/main">
          <x14:cfRule type="cellIs" priority="693" operator="between" id="{CE6504C6-EBCC-4D78-9B2D-4D3DC126668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94" operator="equal" id="{9100DC1D-6F6B-4B77-B907-94841DBFCA2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T123:T126</xm:sqref>
        </x14:conditionalFormatting>
        <x14:conditionalFormatting xmlns:xm="http://schemas.microsoft.com/office/excel/2006/main">
          <x14:cfRule type="cellIs" priority="690" operator="equal" id="{A122076F-62E9-4CBC-A490-496D45F4EE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91" operator="equal" id="{E211E03D-C110-4F69-A0FB-9B58A2B221C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T155</xm:sqref>
        </x14:conditionalFormatting>
        <x14:conditionalFormatting xmlns:xm="http://schemas.microsoft.com/office/excel/2006/main">
          <x14:cfRule type="cellIs" priority="687" operator="equal" id="{374C9396-6577-44BE-B83D-6FC284BC28D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88" operator="equal" id="{86F45068-86A6-408F-9AEA-F765B322BC6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89" operator="equal" id="{6717B4EA-8133-445A-AAE8-A17E8EC4F6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T155</xm:sqref>
        </x14:conditionalFormatting>
        <x14:conditionalFormatting xmlns:xm="http://schemas.microsoft.com/office/excel/2006/main">
          <x14:cfRule type="cellIs" priority="686" operator="between" id="{4623D7AC-69F4-43C8-B80A-0DB7DA428AA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T155</xm:sqref>
        </x14:conditionalFormatting>
        <x14:conditionalFormatting xmlns:xm="http://schemas.microsoft.com/office/excel/2006/main">
          <x14:cfRule type="cellIs" priority="685" operator="between" id="{C97C6531-0237-4FB2-AF56-EEE001E1385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T155</xm:sqref>
        </x14:conditionalFormatting>
        <x14:conditionalFormatting xmlns:xm="http://schemas.microsoft.com/office/excel/2006/main">
          <x14:cfRule type="cellIs" priority="684" operator="between" id="{7D687AE4-3B9A-40DB-BEF7-0D1F218AC47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T155</xm:sqref>
        </x14:conditionalFormatting>
        <x14:conditionalFormatting xmlns:xm="http://schemas.microsoft.com/office/excel/2006/main">
          <x14:cfRule type="cellIs" priority="683" operator="between" id="{C980F3AD-4348-4660-8C88-C493F43C747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T155</xm:sqref>
        </x14:conditionalFormatting>
        <x14:conditionalFormatting xmlns:xm="http://schemas.microsoft.com/office/excel/2006/main">
          <x14:cfRule type="cellIs" priority="682" operator="between" id="{428CFBCF-FE95-422D-B064-FA46044D538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T155</xm:sqref>
        </x14:conditionalFormatting>
        <x14:conditionalFormatting xmlns:xm="http://schemas.microsoft.com/office/excel/2006/main">
          <x14:cfRule type="cellIs" priority="680" operator="between" id="{A45FAA75-AF92-48AA-9A99-E9AD31BEA6C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81" operator="equal" id="{8EDE9B5C-3887-4DDC-844D-977C10BE7A0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T155</xm:sqref>
        </x14:conditionalFormatting>
        <x14:conditionalFormatting xmlns:xm="http://schemas.microsoft.com/office/excel/2006/main">
          <x14:cfRule type="cellIs" priority="676" operator="equal" id="{10A59B36-71D8-494A-AA31-EC9D7458B52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77" operator="equal" id="{224DD41C-2AFC-432E-84A2-7ED65770F3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78" operator="equal" id="{A6CC1063-0E16-4A5C-89CA-90ABB9BC9BF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T179</xm:sqref>
        </x14:conditionalFormatting>
        <x14:conditionalFormatting xmlns:xm="http://schemas.microsoft.com/office/excel/2006/main">
          <x14:cfRule type="cellIs" priority="674" operator="equal" id="{F1096F34-135E-4249-A0CC-AA6B3555D9B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75" operator="equal" id="{29084EDA-BD27-4512-9285-B67AF137B23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T179</xm:sqref>
        </x14:conditionalFormatting>
        <x14:conditionalFormatting xmlns:xm="http://schemas.microsoft.com/office/excel/2006/main">
          <x14:cfRule type="cellIs" priority="673" operator="between" id="{EA9382E7-676D-46BC-B31C-22F66F453F9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T179</xm:sqref>
        </x14:conditionalFormatting>
        <x14:conditionalFormatting xmlns:xm="http://schemas.microsoft.com/office/excel/2006/main">
          <x14:cfRule type="cellIs" priority="672" operator="between" id="{37E018C7-7B1E-44F9-948D-56B195209E1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T179</xm:sqref>
        </x14:conditionalFormatting>
        <x14:conditionalFormatting xmlns:xm="http://schemas.microsoft.com/office/excel/2006/main">
          <x14:cfRule type="cellIs" priority="671" operator="between" id="{06D0FE89-DCB6-41EF-94BA-341588CFBC4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T179</xm:sqref>
        </x14:conditionalFormatting>
        <x14:conditionalFormatting xmlns:xm="http://schemas.microsoft.com/office/excel/2006/main">
          <x14:cfRule type="cellIs" priority="670" operator="between" id="{53B8C687-845A-41FA-B5E7-473AC1972D3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T179</xm:sqref>
        </x14:conditionalFormatting>
        <x14:conditionalFormatting xmlns:xm="http://schemas.microsoft.com/office/excel/2006/main">
          <x14:cfRule type="cellIs" priority="669" operator="between" id="{50CF036C-92D5-4ED5-8C18-FB16B0BD536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T179</xm:sqref>
        </x14:conditionalFormatting>
        <x14:conditionalFormatting xmlns:xm="http://schemas.microsoft.com/office/excel/2006/main">
          <x14:cfRule type="cellIs" priority="667" operator="between" id="{6D509D09-1F81-470C-A527-0BD12B18DF4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68" operator="equal" id="{00650A09-604A-4E1C-A2E7-65CBDDD7447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T179</xm:sqref>
        </x14:conditionalFormatting>
        <x14:conditionalFormatting xmlns:xm="http://schemas.microsoft.com/office/excel/2006/main">
          <x14:cfRule type="cellIs" priority="664" operator="equal" id="{A0CDFF72-5FD1-4DD4-B66F-A6BBAEC1208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5" operator="equal" id="{8D398FA2-8888-4E82-8013-6D64FD114A8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T121:T122</xm:sqref>
        </x14:conditionalFormatting>
        <x14:conditionalFormatting xmlns:xm="http://schemas.microsoft.com/office/excel/2006/main">
          <x14:cfRule type="cellIs" priority="661" operator="equal" id="{1C174C6C-6879-43CC-9121-73F4488A55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2" operator="equal" id="{8E0D9699-D4BD-431F-9D87-130F4E6A9A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3" operator="equal" id="{201CFEA5-3810-41F5-9205-FA1C97A73AD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T121:T122</xm:sqref>
        </x14:conditionalFormatting>
        <x14:conditionalFormatting xmlns:xm="http://schemas.microsoft.com/office/excel/2006/main">
          <x14:cfRule type="cellIs" priority="659" operator="equal" id="{FE3034A6-FFE8-4A44-A700-C0D69CB0A81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60" operator="equal" id="{3E84DFC6-09B7-4CD7-A810-76118ED4AC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T121:T122</xm:sqref>
        </x14:conditionalFormatting>
        <x14:conditionalFormatting xmlns:xm="http://schemas.microsoft.com/office/excel/2006/main">
          <x14:cfRule type="cellIs" priority="658" operator="between" id="{1F78BE44-8B41-4239-BED4-DBD34FAC8E8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T121:T122</xm:sqref>
        </x14:conditionalFormatting>
        <x14:conditionalFormatting xmlns:xm="http://schemas.microsoft.com/office/excel/2006/main">
          <x14:cfRule type="cellIs" priority="657" operator="between" id="{FB957142-975E-4681-B25A-E981A7DDFBA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T121:T122</xm:sqref>
        </x14:conditionalFormatting>
        <x14:conditionalFormatting xmlns:xm="http://schemas.microsoft.com/office/excel/2006/main">
          <x14:cfRule type="cellIs" priority="656" operator="between" id="{C3836A0F-ED10-46E9-AEE8-32742FF0563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T121:T122</xm:sqref>
        </x14:conditionalFormatting>
        <x14:conditionalFormatting xmlns:xm="http://schemas.microsoft.com/office/excel/2006/main">
          <x14:cfRule type="cellIs" priority="655" operator="between" id="{B61978D0-AA44-483B-933A-32DC2A53B95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T121:T122</xm:sqref>
        </x14:conditionalFormatting>
        <x14:conditionalFormatting xmlns:xm="http://schemas.microsoft.com/office/excel/2006/main">
          <x14:cfRule type="cellIs" priority="654" operator="between" id="{56695C76-CE21-49FB-8962-20809660203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T121:T122</xm:sqref>
        </x14:conditionalFormatting>
        <x14:conditionalFormatting xmlns:xm="http://schemas.microsoft.com/office/excel/2006/main">
          <x14:cfRule type="cellIs" priority="652" operator="between" id="{F96336DF-D078-460D-9149-A3A183E77C7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53" operator="equal" id="{940AE7C5-CB67-40EB-B40F-18EA1707131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T121:T122</xm:sqref>
        </x14:conditionalFormatting>
        <x14:conditionalFormatting xmlns:xm="http://schemas.microsoft.com/office/excel/2006/main">
          <x14:cfRule type="cellIs" priority="649" operator="equal" id="{AB936A7F-4D61-4BBB-ACF8-E6B83D76476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0" operator="equal" id="{F8C571AB-6C7E-43FB-8A31-73EFF87D3B2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T132:T141</xm:sqref>
        </x14:conditionalFormatting>
        <x14:conditionalFormatting xmlns:xm="http://schemas.microsoft.com/office/excel/2006/main">
          <x14:cfRule type="cellIs" priority="646" operator="equal" id="{D7F54BFE-BACD-4BB3-AA0C-6C204EE525F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7" operator="equal" id="{7ED531FB-4A14-4537-AC15-E803FE6D5A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8" operator="equal" id="{833CE468-A5E4-4AD2-9C10-D13567933C4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T132:T141</xm:sqref>
        </x14:conditionalFormatting>
        <x14:conditionalFormatting xmlns:xm="http://schemas.microsoft.com/office/excel/2006/main">
          <x14:cfRule type="cellIs" priority="644" operator="equal" id="{B3409372-6B3A-4D56-9425-2FCD15152F1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5" operator="equal" id="{71011AA3-7642-4C5F-A909-4578D86CE66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T132:T141</xm:sqref>
        </x14:conditionalFormatting>
        <x14:conditionalFormatting xmlns:xm="http://schemas.microsoft.com/office/excel/2006/main">
          <x14:cfRule type="cellIs" priority="643" operator="between" id="{56B2020B-E766-46FD-8105-BE3E39BAAE3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T132:T141</xm:sqref>
        </x14:conditionalFormatting>
        <x14:conditionalFormatting xmlns:xm="http://schemas.microsoft.com/office/excel/2006/main">
          <x14:cfRule type="cellIs" priority="642" operator="between" id="{919AE6BD-A06C-4764-A133-F2B80A0EA27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T132:T141</xm:sqref>
        </x14:conditionalFormatting>
        <x14:conditionalFormatting xmlns:xm="http://schemas.microsoft.com/office/excel/2006/main">
          <x14:cfRule type="cellIs" priority="641" operator="between" id="{EFE65B4E-E80C-4615-8C98-3914DB0BEDD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T132:T141</xm:sqref>
        </x14:conditionalFormatting>
        <x14:conditionalFormatting xmlns:xm="http://schemas.microsoft.com/office/excel/2006/main">
          <x14:cfRule type="cellIs" priority="640" operator="between" id="{9ACE4C35-3F39-4A92-A399-5EACFCDDA72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T132:T141</xm:sqref>
        </x14:conditionalFormatting>
        <x14:conditionalFormatting xmlns:xm="http://schemas.microsoft.com/office/excel/2006/main">
          <x14:cfRule type="cellIs" priority="639" operator="between" id="{00473E36-383B-40BF-AEAD-493FE8F7BA7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T132:T141</xm:sqref>
        </x14:conditionalFormatting>
        <x14:conditionalFormatting xmlns:xm="http://schemas.microsoft.com/office/excel/2006/main">
          <x14:cfRule type="cellIs" priority="637" operator="between" id="{693C6134-921C-49BD-9630-94805733DA0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38" operator="equal" id="{554AF29B-E8F7-4781-96E8-C09C8553CB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T132:T141</xm:sqref>
        </x14:conditionalFormatting>
        <x14:conditionalFormatting xmlns:xm="http://schemas.microsoft.com/office/excel/2006/main">
          <x14:cfRule type="cellIs" priority="633" operator="equal" id="{A97666FA-F01E-4540-8D04-F10EA79F70D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4" operator="equal" id="{47E511F8-4273-4A9D-97C4-648E8E0E543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35" operator="equal" id="{F2EED5B5-968F-4DE7-A25D-077E6BACCD2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T91</xm:sqref>
        </x14:conditionalFormatting>
        <x14:conditionalFormatting xmlns:xm="http://schemas.microsoft.com/office/excel/2006/main">
          <x14:cfRule type="cellIs" priority="632" operator="between" id="{4CD06C77-A2AF-44B0-A5BD-0D0C89EEA36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T91</xm:sqref>
        </x14:conditionalFormatting>
        <x14:conditionalFormatting xmlns:xm="http://schemas.microsoft.com/office/excel/2006/main">
          <x14:cfRule type="cellIs" priority="631" operator="between" id="{8FD623E0-90BE-4E8C-A095-346CBEAAD3D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T91</xm:sqref>
        </x14:conditionalFormatting>
        <x14:conditionalFormatting xmlns:xm="http://schemas.microsoft.com/office/excel/2006/main">
          <x14:cfRule type="cellIs" priority="630" operator="between" id="{F181672D-3971-4909-A9F1-8009FE52A6F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T91</xm:sqref>
        </x14:conditionalFormatting>
        <x14:conditionalFormatting xmlns:xm="http://schemas.microsoft.com/office/excel/2006/main">
          <x14:cfRule type="cellIs" priority="629" operator="between" id="{A3B1C459-7EFA-4ADB-8E70-960D82811D0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T91</xm:sqref>
        </x14:conditionalFormatting>
        <x14:conditionalFormatting xmlns:xm="http://schemas.microsoft.com/office/excel/2006/main">
          <x14:cfRule type="cellIs" priority="628" operator="between" id="{1B0D3581-E451-4BFC-8966-105C8FE5809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T91</xm:sqref>
        </x14:conditionalFormatting>
        <x14:conditionalFormatting xmlns:xm="http://schemas.microsoft.com/office/excel/2006/main">
          <x14:cfRule type="cellIs" priority="626" operator="equal" id="{56F07BE8-5371-4C77-8798-AF6667BD1A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7" operator="equal" id="{8CB5F049-676A-42A3-AA81-4E24799F463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T91</xm:sqref>
        </x14:conditionalFormatting>
        <x14:conditionalFormatting xmlns:xm="http://schemas.microsoft.com/office/excel/2006/main">
          <x14:cfRule type="cellIs" priority="624" operator="between" id="{FA132E5F-C565-4706-92F9-7AD9F7415EC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25" operator="equal" id="{87572323-9894-47BB-A93A-990DD47BBFF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T91</xm:sqref>
        </x14:conditionalFormatting>
        <x14:conditionalFormatting xmlns:xm="http://schemas.microsoft.com/office/excel/2006/main">
          <x14:cfRule type="cellIs" priority="620" operator="equal" id="{5958255F-2BB0-4C1C-B43F-183D0C3D3C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1" operator="equal" id="{50BDFD6C-D961-4F92-9C60-F2A3670BF3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22" operator="equal" id="{696403DB-F008-4574-AA0A-AE8B5573B4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T85</xm:sqref>
        </x14:conditionalFormatting>
        <x14:conditionalFormatting xmlns:xm="http://schemas.microsoft.com/office/excel/2006/main">
          <x14:cfRule type="cellIs" priority="619" operator="between" id="{4AB39A8B-0E69-42E9-81CA-1EB438829240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T85</xm:sqref>
        </x14:conditionalFormatting>
        <x14:conditionalFormatting xmlns:xm="http://schemas.microsoft.com/office/excel/2006/main">
          <x14:cfRule type="cellIs" priority="618" operator="between" id="{4EA631A9-6284-4631-918D-D802F958AD9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T85</xm:sqref>
        </x14:conditionalFormatting>
        <x14:conditionalFormatting xmlns:xm="http://schemas.microsoft.com/office/excel/2006/main">
          <x14:cfRule type="cellIs" priority="617" operator="between" id="{11A9FCEC-316D-4286-9DE1-95FC874F69E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T85</xm:sqref>
        </x14:conditionalFormatting>
        <x14:conditionalFormatting xmlns:xm="http://schemas.microsoft.com/office/excel/2006/main">
          <x14:cfRule type="cellIs" priority="616" operator="between" id="{07A76A3A-495B-4C5E-B780-466A657F89B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T85</xm:sqref>
        </x14:conditionalFormatting>
        <x14:conditionalFormatting xmlns:xm="http://schemas.microsoft.com/office/excel/2006/main">
          <x14:cfRule type="cellIs" priority="615" operator="between" id="{DBCFC3D8-43B4-4C22-963E-0CD283E3A9B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T85</xm:sqref>
        </x14:conditionalFormatting>
        <x14:conditionalFormatting xmlns:xm="http://schemas.microsoft.com/office/excel/2006/main">
          <x14:cfRule type="cellIs" priority="613" operator="equal" id="{0200892F-5A25-44D6-B922-76CD1E7587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14" operator="equal" id="{F635A38E-3C0C-4359-8455-BE96C15F32A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T85</xm:sqref>
        </x14:conditionalFormatting>
        <x14:conditionalFormatting xmlns:xm="http://schemas.microsoft.com/office/excel/2006/main">
          <x14:cfRule type="cellIs" priority="611" operator="between" id="{C0335A1D-5F8A-4C30-A16E-8BB8712D929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12" operator="equal" id="{A0DB9AC9-DF9C-46AD-B5B5-3D18FC7D6C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T85</xm:sqref>
        </x14:conditionalFormatting>
        <x14:conditionalFormatting xmlns:xm="http://schemas.microsoft.com/office/excel/2006/main">
          <x14:cfRule type="cellIs" priority="607" operator="equal" id="{B310E7A8-0680-41B3-B4CB-EC6BB614C53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08" operator="equal" id="{82D343F2-09FB-4D81-B592-C8B808779F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09" operator="equal" id="{9BF2AEB1-2887-4151-A46C-43908E99F0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T190 T192:T194</xm:sqref>
        </x14:conditionalFormatting>
        <x14:conditionalFormatting xmlns:xm="http://schemas.microsoft.com/office/excel/2006/main">
          <x14:cfRule type="cellIs" priority="605" operator="equal" id="{603C37DE-FBBC-463F-9AD9-232F7EE35AF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06" operator="equal" id="{CC8EFE66-EA39-48AC-BA08-F0F9360EFC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T190 T192:T194</xm:sqref>
        </x14:conditionalFormatting>
        <x14:conditionalFormatting xmlns:xm="http://schemas.microsoft.com/office/excel/2006/main">
          <x14:cfRule type="cellIs" priority="604" operator="between" id="{D235F26A-680A-4957-A16D-D79CC3E1B98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T190 T192:T194</xm:sqref>
        </x14:conditionalFormatting>
        <x14:conditionalFormatting xmlns:xm="http://schemas.microsoft.com/office/excel/2006/main">
          <x14:cfRule type="cellIs" priority="602" operator="between" id="{9C82C7A7-E0DA-4130-A13B-A633E978C6B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03" operator="equal" id="{26271387-B940-48D9-9F0D-D0F266F15EF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T190 T192:T194</xm:sqref>
        </x14:conditionalFormatting>
        <x14:conditionalFormatting xmlns:xm="http://schemas.microsoft.com/office/excel/2006/main">
          <x14:cfRule type="cellIs" priority="599" operator="equal" id="{45A9CEEA-0400-4CDB-B70A-BA90F2B0D28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00" operator="equal" id="{2BB7AB58-1835-4273-A389-5A0F0CE57A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01" operator="equal" id="{3A6DDA30-6646-4012-93B1-ED53409A9F5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T188</xm:sqref>
        </x14:conditionalFormatting>
        <x14:conditionalFormatting xmlns:xm="http://schemas.microsoft.com/office/excel/2006/main">
          <x14:cfRule type="cellIs" priority="597" operator="equal" id="{BC9DE9E5-E597-4ACA-8541-49A76189DE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8" operator="equal" id="{0D30D535-BD1D-4101-A66F-3AF71CE6466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T188</xm:sqref>
        </x14:conditionalFormatting>
        <x14:conditionalFormatting xmlns:xm="http://schemas.microsoft.com/office/excel/2006/main">
          <x14:cfRule type="cellIs" priority="596" operator="between" id="{115647DE-CE3A-4B32-AFD8-68D08522AAB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T188</xm:sqref>
        </x14:conditionalFormatting>
        <x14:conditionalFormatting xmlns:xm="http://schemas.microsoft.com/office/excel/2006/main">
          <x14:cfRule type="cellIs" priority="594" operator="between" id="{8BF297DD-2EFA-436C-9AE8-B0AB30508E3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95" operator="equal" id="{C0BF9E98-4FD5-4690-9F5A-3B023C181C2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T188</xm:sqref>
        </x14:conditionalFormatting>
        <x14:conditionalFormatting xmlns:xm="http://schemas.microsoft.com/office/excel/2006/main">
          <x14:cfRule type="cellIs" priority="592" operator="between" id="{57832EFF-F224-4B69-8E4F-94F958CD347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93" operator="equal" id="{F339BF1E-F924-4EDE-9861-BB3AEB4015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T188</xm:sqref>
        </x14:conditionalFormatting>
        <x14:conditionalFormatting xmlns:xm="http://schemas.microsoft.com/office/excel/2006/main">
          <x14:cfRule type="cellIs" priority="591" operator="between" id="{D59319AA-1720-44B5-92F6-B0A610FECCC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T188</xm:sqref>
        </x14:conditionalFormatting>
        <x14:conditionalFormatting xmlns:xm="http://schemas.microsoft.com/office/excel/2006/main">
          <x14:cfRule type="cellIs" priority="588" operator="equal" id="{0F6A8350-0010-47AD-9183-82F4389A69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9" operator="equal" id="{5213E0A7-7E0A-49D4-8CC7-400BF8FA907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0" operator="equal" id="{7D1436F9-95ED-401E-BD45-16C9F7AB48A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T189</xm:sqref>
        </x14:conditionalFormatting>
        <x14:conditionalFormatting xmlns:xm="http://schemas.microsoft.com/office/excel/2006/main">
          <x14:cfRule type="cellIs" priority="586" operator="equal" id="{B594349E-2B26-4536-A1B6-764BA593015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7" operator="equal" id="{FFF2A0EB-250F-41BF-8B59-90AA2678D6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T189</xm:sqref>
        </x14:conditionalFormatting>
        <x14:conditionalFormatting xmlns:xm="http://schemas.microsoft.com/office/excel/2006/main">
          <x14:cfRule type="cellIs" priority="585" operator="between" id="{9614BE63-23FF-4DB0-9DEA-04E66A80416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T189</xm:sqref>
        </x14:conditionalFormatting>
        <x14:conditionalFormatting xmlns:xm="http://schemas.microsoft.com/office/excel/2006/main">
          <x14:cfRule type="cellIs" priority="583" operator="between" id="{C410CA03-7527-4BE3-B6B2-A62A0E59CFD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84" operator="equal" id="{297D28C4-4531-4DF1-80B6-15417486DB2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T189</xm:sqref>
        </x14:conditionalFormatting>
        <x14:conditionalFormatting xmlns:xm="http://schemas.microsoft.com/office/excel/2006/main">
          <x14:cfRule type="cellIs" priority="581" operator="between" id="{3C1AED35-71AA-4214-B7DA-5CE7793BDC8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82" operator="equal" id="{02625550-5423-44E7-AC34-7C411B151E5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T189</xm:sqref>
        </x14:conditionalFormatting>
        <x14:conditionalFormatting xmlns:xm="http://schemas.microsoft.com/office/excel/2006/main">
          <x14:cfRule type="cellIs" priority="580" operator="between" id="{EE080A4E-A7FD-4FC3-A201-A1A8E1CCD2B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T189</xm:sqref>
        </x14:conditionalFormatting>
        <x14:conditionalFormatting xmlns:xm="http://schemas.microsoft.com/office/excel/2006/main">
          <x14:cfRule type="cellIs" priority="577" operator="equal" id="{37293486-6075-4F0F-A192-AE5FA65C49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78" operator="equal" id="{D8DECD25-A231-4C82-BBB6-49F246737E0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79" operator="equal" id="{A22A28CA-2386-4A28-82F5-866B6D8EC2F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T191</xm:sqref>
        </x14:conditionalFormatting>
        <x14:conditionalFormatting xmlns:xm="http://schemas.microsoft.com/office/excel/2006/main">
          <x14:cfRule type="cellIs" priority="575" operator="between" id="{E9D3E746-2CD6-45F8-9772-8B2A74656F4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76" operator="equal" id="{A9FDB267-C5E8-4EE8-9650-2BDBAED63E1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T191</xm:sqref>
        </x14:conditionalFormatting>
        <x14:conditionalFormatting xmlns:xm="http://schemas.microsoft.com/office/excel/2006/main">
          <x14:cfRule type="cellIs" priority="573" operator="equal" id="{0B79A2B2-31D2-49A6-9C87-29305F5E53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74" operator="equal" id="{DFA9BB73-3671-42FE-8D92-C72AC3B0DC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T191</xm:sqref>
        </x14:conditionalFormatting>
        <x14:conditionalFormatting xmlns:xm="http://schemas.microsoft.com/office/excel/2006/main">
          <x14:cfRule type="cellIs" priority="572" operator="between" id="{1776DF82-98C1-4169-B599-FCE985E1B9C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T191</xm:sqref>
        </x14:conditionalFormatting>
        <x14:conditionalFormatting xmlns:xm="http://schemas.microsoft.com/office/excel/2006/main">
          <x14:cfRule type="cellIs" priority="569" operator="equal" id="{E9D6DF10-1EBB-40D2-A246-D41790F8C5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70" operator="equal" id="{89C65711-F869-47D8-97EE-19DD1F34383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71" operator="equal" id="{14B68746-0277-4F6E-92F6-940DCC1675C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T195</xm:sqref>
        </x14:conditionalFormatting>
        <x14:conditionalFormatting xmlns:xm="http://schemas.microsoft.com/office/excel/2006/main">
          <x14:cfRule type="cellIs" priority="567" operator="between" id="{36FC22B6-4156-4373-BD91-75215B7A7F8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68" operator="equal" id="{1505627E-ED5A-471F-9E06-49A8577EFE0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T195</xm:sqref>
        </x14:conditionalFormatting>
        <x14:conditionalFormatting xmlns:xm="http://schemas.microsoft.com/office/excel/2006/main">
          <x14:cfRule type="cellIs" priority="565" operator="equal" id="{B22CC2CF-C9BA-4BA6-9AC2-E2C8CB43912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6" operator="equal" id="{7660F07D-F747-4BA4-83C4-DDF6252E50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T195</xm:sqref>
        </x14:conditionalFormatting>
        <x14:conditionalFormatting xmlns:xm="http://schemas.microsoft.com/office/excel/2006/main">
          <x14:cfRule type="cellIs" priority="564" operator="between" id="{FC062230-18DF-43D0-8C6C-348A384AD25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T195</xm:sqref>
        </x14:conditionalFormatting>
        <x14:conditionalFormatting xmlns:xm="http://schemas.microsoft.com/office/excel/2006/main">
          <x14:cfRule type="cellIs" priority="561" operator="equal" id="{95E469EC-9AD4-43E9-BE33-CD4204D766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2" operator="equal" id="{F2333C55-67F6-4023-999F-D27EE4230FE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U135:U155</xm:sqref>
        </x14:conditionalFormatting>
        <x14:conditionalFormatting xmlns:xm="http://schemas.microsoft.com/office/excel/2006/main">
          <x14:cfRule type="cellIs" priority="558" operator="equal" id="{53E14D73-D12B-495E-9912-BD5FE0F0AB3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9" operator="equal" id="{E41DD1F1-5882-4AAC-85A2-323D860846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0" operator="equal" id="{8841AF46-B736-4AB1-8975-437E1A48D9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U135:U155 U50:U68 U72:U81</xm:sqref>
        </x14:conditionalFormatting>
        <x14:conditionalFormatting xmlns:xm="http://schemas.microsoft.com/office/excel/2006/main">
          <x14:cfRule type="cellIs" priority="557" operator="between" id="{9CD15C79-DD8A-4EE7-8365-E4EB3CBD084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U135:U155 U14:U68 U72:U81</xm:sqref>
        </x14:conditionalFormatting>
        <x14:conditionalFormatting xmlns:xm="http://schemas.microsoft.com/office/excel/2006/main">
          <x14:cfRule type="cellIs" priority="556" operator="between" id="{0FDDC6F7-85A9-4C77-A274-2540FE7BA23D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U135:U155 U14:U68 U72:U81</xm:sqref>
        </x14:conditionalFormatting>
        <x14:conditionalFormatting xmlns:xm="http://schemas.microsoft.com/office/excel/2006/main">
          <x14:cfRule type="cellIs" priority="555" operator="between" id="{676051AD-92D2-4E5E-AED6-8079243B9A9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U135:U155 U14:U68 U72:U81</xm:sqref>
        </x14:conditionalFormatting>
        <x14:conditionalFormatting xmlns:xm="http://schemas.microsoft.com/office/excel/2006/main">
          <x14:cfRule type="cellIs" priority="554" operator="between" id="{25192FA0-AE93-488F-AD10-FC8FB5A6AFB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U135:U155 U14:U68 U72:U81</xm:sqref>
        </x14:conditionalFormatting>
        <x14:conditionalFormatting xmlns:xm="http://schemas.microsoft.com/office/excel/2006/main">
          <x14:cfRule type="cellIs" priority="553" operator="between" id="{D8CE6D16-68BA-4866-B563-DB5B85CD968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U135:U155 U14:U68 U72:U81</xm:sqref>
        </x14:conditionalFormatting>
        <x14:conditionalFormatting xmlns:xm="http://schemas.microsoft.com/office/excel/2006/main">
          <x14:cfRule type="cellIs" priority="551" operator="between" id="{412E627E-7DD3-46A3-9104-F4A15B112DD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52" operator="equal" id="{93A8A02D-ACEE-4C82-B4D3-09E4EED8296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U135:U155</xm:sqref>
        </x14:conditionalFormatting>
        <x14:conditionalFormatting xmlns:xm="http://schemas.microsoft.com/office/excel/2006/main">
          <x14:cfRule type="cellIs" priority="549" operator="equal" id="{A36B8771-342D-4A2E-964B-4642F92991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0" operator="equal" id="{67D8FC77-42F1-4713-939F-306BCE0A28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U14:U68 U72:U81</xm:sqref>
        </x14:conditionalFormatting>
        <x14:conditionalFormatting xmlns:xm="http://schemas.microsoft.com/office/excel/2006/main">
          <x14:cfRule type="cellIs" priority="546" operator="equal" id="{149FCCE1-B7F3-4CA8-B21C-5522A728CD9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47" operator="equal" id="{ECC353E2-F32D-4C4C-BC6C-28667C354E4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48" operator="equal" id="{CAE5DCBF-A29C-47DB-AE69-4B3917C07B1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U14:U49</xm:sqref>
        </x14:conditionalFormatting>
        <x14:conditionalFormatting xmlns:xm="http://schemas.microsoft.com/office/excel/2006/main">
          <x14:cfRule type="cellIs" priority="544" operator="equal" id="{AD0CCC27-591B-476F-80C2-8AB885A679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45" operator="equal" id="{43188AC1-4157-49E8-9E60-F2AC97DB0C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U14:U49</xm:sqref>
        </x14:conditionalFormatting>
        <x14:conditionalFormatting xmlns:xm="http://schemas.microsoft.com/office/excel/2006/main">
          <x14:cfRule type="cellIs" priority="542" operator="between" id="{C02D6462-1EE9-4A72-A003-896ED9B7D60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43" operator="equal" id="{8791C436-05DA-476D-A4FB-3AA3C30B8EE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U14:U68 U72:U81</xm:sqref>
        </x14:conditionalFormatting>
        <x14:conditionalFormatting xmlns:xm="http://schemas.microsoft.com/office/excel/2006/main">
          <x14:cfRule type="cellIs" priority="539" operator="equal" id="{0C25CDBC-9383-425B-AAD5-75D5E23A81A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40" operator="equal" id="{318B977D-CF20-4823-AA82-F0480B299F0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U109 U97:U105 U127:U130 U115:U122</xm:sqref>
        </x14:conditionalFormatting>
        <x14:conditionalFormatting xmlns:xm="http://schemas.microsoft.com/office/excel/2006/main">
          <x14:cfRule type="cellIs" priority="536" operator="equal" id="{19D9A4B6-2AE5-4551-9A99-164F3549F7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37" operator="equal" id="{78CB5EB0-D1FD-468A-8177-5B8051384F5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38" operator="equal" id="{2A676FA1-F6E6-4E1A-9F1B-C0A60E363F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U174 U158:U172 U109 U97:U105 U127:U130 U176:U183 U115:U122</xm:sqref>
        </x14:conditionalFormatting>
        <x14:conditionalFormatting xmlns:xm="http://schemas.microsoft.com/office/excel/2006/main">
          <x14:cfRule type="cellIs" priority="534" operator="equal" id="{E6FD779A-F5DC-47CE-8803-2CF58D8890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35" operator="equal" id="{C6494575-EBA8-47CF-BE0A-15BBA8ECED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U174 U158:U172 U109 U97:U105 U127:U130 U176:U183 U115:U122</xm:sqref>
        </x14:conditionalFormatting>
        <x14:conditionalFormatting xmlns:xm="http://schemas.microsoft.com/office/excel/2006/main">
          <x14:cfRule type="cellIs" priority="533" operator="between" id="{3F6C2FD6-D612-4286-BBCD-74589D9469D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U174 U158:U172 U109 U97:U105 U127:U130 U176:U183 U115:U122</xm:sqref>
        </x14:conditionalFormatting>
        <x14:conditionalFormatting xmlns:xm="http://schemas.microsoft.com/office/excel/2006/main">
          <x14:cfRule type="cellIs" priority="532" operator="between" id="{5DE92A1C-4921-40F7-A9EA-172B02715A5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U174 U158:U172 U109 U97:U105 U127:U130 U176:U183 U115:U122</xm:sqref>
        </x14:conditionalFormatting>
        <x14:conditionalFormatting xmlns:xm="http://schemas.microsoft.com/office/excel/2006/main">
          <x14:cfRule type="cellIs" priority="531" operator="between" id="{9E7632D9-8FC5-43FF-A737-CA4937F8100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U174 U158:U172 U109 U97:U105 U127:U130 U176:U183 U115:U122</xm:sqref>
        </x14:conditionalFormatting>
        <x14:conditionalFormatting xmlns:xm="http://schemas.microsoft.com/office/excel/2006/main">
          <x14:cfRule type="cellIs" priority="530" operator="between" id="{0E4B0423-62EF-43B0-A152-5EC37E32387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U174 U158:U172 U109 U97:U105 U127:U130 U176:U183 U115:U122</xm:sqref>
        </x14:conditionalFormatting>
        <x14:conditionalFormatting xmlns:xm="http://schemas.microsoft.com/office/excel/2006/main">
          <x14:cfRule type="cellIs" priority="529" operator="between" id="{0DA7773D-52E4-4B38-B732-09D57B35242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U174 U158:U172 U109 U97:U105 U127:U130 U176:U183 U115:U122</xm:sqref>
        </x14:conditionalFormatting>
        <x14:conditionalFormatting xmlns:xm="http://schemas.microsoft.com/office/excel/2006/main">
          <x14:cfRule type="cellIs" priority="527" operator="between" id="{41A91745-900D-4A7D-86BA-28C1C5AD2E1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28" operator="equal" id="{DCF4896E-20B6-41C3-8042-952F650FDD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U174 U158:U172 U109 U97:U105 U127:U130 U176:U183 U115:U122</xm:sqref>
        </x14:conditionalFormatting>
        <x14:conditionalFormatting xmlns:xm="http://schemas.microsoft.com/office/excel/2006/main">
          <x14:cfRule type="cellIs" priority="525" operator="equal" id="{63F7CEE8-C783-42FA-BAF4-E2FD8F8E39F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26" operator="equal" id="{7D39003A-4B03-48D2-B6D9-75CB554FB8A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U182</xm:sqref>
        </x14:conditionalFormatting>
        <x14:conditionalFormatting xmlns:xm="http://schemas.microsoft.com/office/excel/2006/main">
          <x14:cfRule type="cellIs" priority="523" operator="equal" id="{388647A9-1B34-43A8-ABC7-57C69CC5F9D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24" operator="equal" id="{581CD203-27C7-4A56-AA42-B07DDF3B6B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U158:U172 U174</xm:sqref>
        </x14:conditionalFormatting>
        <x14:conditionalFormatting xmlns:xm="http://schemas.microsoft.com/office/excel/2006/main">
          <x14:cfRule type="cellIs" priority="520" operator="equal" id="{DDEF8379-F1F0-49E5-977F-D674728F3AD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21" operator="equal" id="{DBC858C6-B380-4EFA-ACBD-3363D47986B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22" operator="equal" id="{73373D40-AD1C-4E4A-894A-5A6531F44B7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U175</xm:sqref>
        </x14:conditionalFormatting>
        <x14:conditionalFormatting xmlns:xm="http://schemas.microsoft.com/office/excel/2006/main">
          <x14:cfRule type="cellIs" priority="518" operator="equal" id="{B9E93D0B-5545-43AF-B664-4F8ED76C110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19" operator="equal" id="{5B11A71E-2621-44C6-9A28-28EC6203C1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U175</xm:sqref>
        </x14:conditionalFormatting>
        <x14:conditionalFormatting xmlns:xm="http://schemas.microsoft.com/office/excel/2006/main">
          <x14:cfRule type="cellIs" priority="517" operator="between" id="{6A3F2181-5748-4A88-8481-D70C145E3774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U175</xm:sqref>
        </x14:conditionalFormatting>
        <x14:conditionalFormatting xmlns:xm="http://schemas.microsoft.com/office/excel/2006/main">
          <x14:cfRule type="cellIs" priority="516" operator="between" id="{306EFEFF-EAF7-4689-85C2-A5076A61ABA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U175</xm:sqref>
        </x14:conditionalFormatting>
        <x14:conditionalFormatting xmlns:xm="http://schemas.microsoft.com/office/excel/2006/main">
          <x14:cfRule type="cellIs" priority="515" operator="between" id="{5AB957F7-735D-4A69-8048-FB6F4B59405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U175</xm:sqref>
        </x14:conditionalFormatting>
        <x14:conditionalFormatting xmlns:xm="http://schemas.microsoft.com/office/excel/2006/main">
          <x14:cfRule type="cellIs" priority="514" operator="between" id="{9D18F859-A5BC-4018-828A-316327484D5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U175</xm:sqref>
        </x14:conditionalFormatting>
        <x14:conditionalFormatting xmlns:xm="http://schemas.microsoft.com/office/excel/2006/main">
          <x14:cfRule type="cellIs" priority="513" operator="between" id="{61CB32D5-8DF9-4D4B-8E45-34EF91BFBE7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U175</xm:sqref>
        </x14:conditionalFormatting>
        <x14:conditionalFormatting xmlns:xm="http://schemas.microsoft.com/office/excel/2006/main">
          <x14:cfRule type="cellIs" priority="511" operator="between" id="{4A993824-6E79-4A11-938F-149C9B91E52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12" operator="equal" id="{0D355732-5545-464E-9E1A-E642571CFA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U175</xm:sqref>
        </x14:conditionalFormatting>
        <x14:conditionalFormatting xmlns:xm="http://schemas.microsoft.com/office/excel/2006/main">
          <x14:cfRule type="cellIs" priority="510" operator="between" id="{B0FFA3A5-3F69-4582-82DD-3F85845B687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U183</xm:sqref>
        </x14:conditionalFormatting>
        <x14:conditionalFormatting xmlns:xm="http://schemas.microsoft.com/office/excel/2006/main">
          <x14:cfRule type="cellIs" priority="505" operator="equal" id="{E62AA0AE-CBC1-46AB-BD2A-56FEC76890E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06" operator="equal" id="{30D3E954-6191-402B-97F6-E1D05F8029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U173</xm:sqref>
        </x14:conditionalFormatting>
        <x14:conditionalFormatting xmlns:xm="http://schemas.microsoft.com/office/excel/2006/main">
          <x14:cfRule type="cellIs" priority="504" operator="between" id="{31044332-C2E4-4C7A-9C3B-76627B305C9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U173</xm:sqref>
        </x14:conditionalFormatting>
        <x14:conditionalFormatting xmlns:xm="http://schemas.microsoft.com/office/excel/2006/main">
          <x14:cfRule type="cellIs" priority="503" operator="between" id="{351935AD-6439-4B7C-8D4F-271E488E74F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U173</xm:sqref>
        </x14:conditionalFormatting>
        <x14:conditionalFormatting xmlns:xm="http://schemas.microsoft.com/office/excel/2006/main">
          <x14:cfRule type="cellIs" priority="502" operator="between" id="{1DF68C2F-8F2D-4BA7-A26A-07896FEE85B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U173</xm:sqref>
        </x14:conditionalFormatting>
        <x14:conditionalFormatting xmlns:xm="http://schemas.microsoft.com/office/excel/2006/main">
          <x14:cfRule type="cellIs" priority="501" operator="between" id="{5178D2ED-B4E0-4432-9EF0-260A7F61C9F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U173</xm:sqref>
        </x14:conditionalFormatting>
        <x14:conditionalFormatting xmlns:xm="http://schemas.microsoft.com/office/excel/2006/main">
          <x14:cfRule type="cellIs" priority="500" operator="between" id="{D07F7921-39BE-4998-BE39-96263836C1F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U173</xm:sqref>
        </x14:conditionalFormatting>
        <x14:conditionalFormatting xmlns:xm="http://schemas.microsoft.com/office/excel/2006/main">
          <x14:cfRule type="cellIs" priority="498" operator="between" id="{4B3C1E15-B97C-4E97-9E8B-7E26D9FE881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99" operator="equal" id="{ADCF1504-1D41-477C-A7E5-D60674970A6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U173</xm:sqref>
        </x14:conditionalFormatting>
        <x14:conditionalFormatting xmlns:xm="http://schemas.microsoft.com/office/excel/2006/main">
          <x14:cfRule type="cellIs" priority="507" operator="equal" id="{BDBEF66D-AF0C-4E4A-BC81-9FB7A270D20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08" operator="equal" id="{5589F9E4-F027-4CA9-A738-6185095975F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09" operator="equal" id="{909D8A9F-6057-4B4D-9128-84862FBC47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U173</xm:sqref>
        </x14:conditionalFormatting>
        <x14:conditionalFormatting xmlns:xm="http://schemas.microsoft.com/office/excel/2006/main">
          <x14:cfRule type="cellIs" priority="496" operator="equal" id="{CF67741A-79C5-4BE0-9A5B-6FAE1A3B89C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97" operator="equal" id="{769DA106-3E43-46FD-B91D-1409E64B35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U173</xm:sqref>
        </x14:conditionalFormatting>
        <x14:conditionalFormatting xmlns:xm="http://schemas.microsoft.com/office/excel/2006/main">
          <x14:cfRule type="cellIs" priority="493" operator="equal" id="{5EFE494F-BB8D-41E4-8D49-CBF3D78EF82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94" operator="equal" id="{D174DBF2-8E53-429C-9BD3-59FE45098D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491" operator="equal" id="{8E8F86C8-163A-4FEF-B560-64D0C1B2754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92" operator="equal" id="{F232D379-95AB-4EAD-BDB4-314025B9525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488" operator="equal" id="{414A8CB8-E19F-4E5A-B2CC-0881ADECAB5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89" operator="equal" id="{7E4B81F1-7715-48DE-9C96-3A788A8C1E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90" operator="equal" id="{8A4916DE-5D02-4CDB-82F2-8633AE98D46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487" operator="between" id="{AF584A7C-784F-4A45-8C91-C573ABBAB9F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486" operator="between" id="{6757644B-C2BF-4990-B472-D4B158B73F8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485" operator="between" id="{833C7A93-1187-4506-B5FE-CAB142BC274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484" operator="between" id="{CE664A66-2E9F-4A0F-8188-0715935BBAF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483" operator="between" id="{80AA827F-4087-4AAD-A613-002631184C8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481" operator="between" id="{1CC8FB88-0C53-49A4-8AD2-2BCA1CE17ED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82" operator="equal" id="{B41C68CB-47BC-4411-BD70-64BADBCA111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478" operator="equal" id="{ED0505BF-E9B9-479E-9A06-79108D548B6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79" operator="equal" id="{28DEAC65-03D6-4313-A871-D9F4F7F1704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80" operator="equal" id="{6B2B5F52-FCEB-4E71-A102-2D302A0B9CA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476" operator="equal" id="{8D74839F-7201-4728-97E9-FA5757E533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77" operator="equal" id="{64A0B59A-4A01-4F9B-AF24-A5EF32895AC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474" operator="equal" id="{76AB2A14-0430-40B4-8390-5254B95CA5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75" operator="equal" id="{A7347E22-6132-40F9-B5AB-A7A6147D53F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472" operator="equal" id="{51E4BBA6-E28C-499D-9604-CFA48C7B31C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73" operator="equal" id="{1B755C2D-D414-4251-9A34-DBBB5F86C6F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469" operator="equal" id="{67BBB974-6120-43C0-B16D-2ADC7395472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70" operator="equal" id="{F70C6F97-B851-4352-951F-BDA30E0B15E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71" operator="equal" id="{0B009A69-F315-410A-A163-C395FCF6CCD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468" operator="between" id="{435344A5-8023-4640-97B2-016E5F0E7C3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467" operator="between" id="{47547525-5BD6-498D-8BAB-103B0CDB2AC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466" operator="between" id="{5048C62E-E6CB-41FC-A1FF-2FCE07378BC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465" operator="between" id="{6FD2D8DD-C3BD-4CF0-924D-18B86A1046F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464" operator="between" id="{614CE3FF-808A-4A95-8DDC-78E449B8041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462" operator="between" id="{86F90B90-6DA4-41B1-83C6-19ADD82A9C7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63" operator="equal" id="{19009015-BF7D-43E0-9829-794A731CC5E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459" operator="equal" id="{79B956EB-4D78-4C96-A6C1-960265C4DA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60" operator="equal" id="{27589B58-2CCE-4B46-94D1-2295B83B52D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61" operator="equal" id="{1B34B7FC-4A2A-41D3-AD99-E04F0DE003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457" operator="equal" id="{D59F270F-A42D-4242-B2F6-20E6B25A0CD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58" operator="equal" id="{E4ADA9FF-8799-4C21-8EEB-6B7B6F642B3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326" operator="equal" id="{2C6C059E-8780-4334-BB44-2D00BD1CEB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7" operator="equal" id="{95B465D7-AB53-4CF4-A405-D774B4CA221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U131:U132</xm:sqref>
        </x14:conditionalFormatting>
        <x14:conditionalFormatting xmlns:xm="http://schemas.microsoft.com/office/excel/2006/main">
          <x14:cfRule type="cellIs" priority="311" operator="equal" id="{8DD30954-6B36-463C-A13F-654C68CB06A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2" operator="equal" id="{B0488337-5F6A-4AC7-B727-F6EA25A4A4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U133</xm:sqref>
        </x14:conditionalFormatting>
        <x14:conditionalFormatting xmlns:xm="http://schemas.microsoft.com/office/excel/2006/main">
          <x14:cfRule type="cellIs" priority="296" operator="equal" id="{6A5AACD2-3E30-455A-ACC2-9BDF47A4B0F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7" operator="equal" id="{7A13C6F3-70AF-4950-8839-7F6EA8174C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U108</xm:sqref>
        </x14:conditionalFormatting>
        <x14:conditionalFormatting xmlns:xm="http://schemas.microsoft.com/office/excel/2006/main">
          <x14:cfRule type="cellIs" priority="435" operator="equal" id="{F4A3F7C9-E008-477A-A318-6A1FEAAE99C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6" operator="equal" id="{B56F29CA-B817-4A3C-A19D-E406684178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7" operator="equal" id="{09A525D7-DB33-4C9D-9892-0A1A8AE33D7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U157</xm:sqref>
        </x14:conditionalFormatting>
        <x14:conditionalFormatting xmlns:xm="http://schemas.microsoft.com/office/excel/2006/main">
          <x14:cfRule type="cellIs" priority="433" operator="equal" id="{5734A3AC-14D9-447D-A3B3-B5A3070B55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4" operator="equal" id="{683A927C-C02A-4522-9E80-3EADE8F16C6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U157</xm:sqref>
        </x14:conditionalFormatting>
        <x14:conditionalFormatting xmlns:xm="http://schemas.microsoft.com/office/excel/2006/main">
          <x14:cfRule type="cellIs" priority="432" operator="between" id="{268613DE-3FD8-4670-9E8B-10BFA4BD923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U157</xm:sqref>
        </x14:conditionalFormatting>
        <x14:conditionalFormatting xmlns:xm="http://schemas.microsoft.com/office/excel/2006/main">
          <x14:cfRule type="cellIs" priority="431" operator="between" id="{9F3C86F3-17CF-4C15-A395-DFDBE223841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U157</xm:sqref>
        </x14:conditionalFormatting>
        <x14:conditionalFormatting xmlns:xm="http://schemas.microsoft.com/office/excel/2006/main">
          <x14:cfRule type="cellIs" priority="430" operator="between" id="{72890739-905F-4FAD-9111-69A27D9B7B8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U157</xm:sqref>
        </x14:conditionalFormatting>
        <x14:conditionalFormatting xmlns:xm="http://schemas.microsoft.com/office/excel/2006/main">
          <x14:cfRule type="cellIs" priority="429" operator="between" id="{0C9883B0-F0C4-4253-95D0-FB09B87FF02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U157</xm:sqref>
        </x14:conditionalFormatting>
        <x14:conditionalFormatting xmlns:xm="http://schemas.microsoft.com/office/excel/2006/main">
          <x14:cfRule type="cellIs" priority="428" operator="between" id="{87AFE2FB-FCE7-4B42-BACD-AF05B81FC33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U157</xm:sqref>
        </x14:conditionalFormatting>
        <x14:conditionalFormatting xmlns:xm="http://schemas.microsoft.com/office/excel/2006/main">
          <x14:cfRule type="cellIs" priority="426" operator="between" id="{DAFA3D10-5DC1-48AE-B3B0-5D2EA1098A8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27" operator="equal" id="{01855F16-1988-4292-A609-082DCDD870C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U157</xm:sqref>
        </x14:conditionalFormatting>
        <x14:conditionalFormatting xmlns:xm="http://schemas.microsoft.com/office/excel/2006/main">
          <x14:cfRule type="cellIs" priority="424" operator="equal" id="{1D2F832D-95BB-407B-816B-89E7671CE27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5" operator="equal" id="{C083B73C-5E51-4555-8554-1A548323C29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U157</xm:sqref>
        </x14:conditionalFormatting>
        <x14:conditionalFormatting xmlns:xm="http://schemas.microsoft.com/office/excel/2006/main">
          <x14:cfRule type="cellIs" priority="420" operator="equal" id="{BB3325E8-78CF-4441-8AA6-5EB6856BE38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1" operator="equal" id="{DF94044B-16CF-4844-809F-F469083F66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2" operator="equal" id="{E38643C6-F0B7-4AA5-8512-9E662D899E9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U156</xm:sqref>
        </x14:conditionalFormatting>
        <x14:conditionalFormatting xmlns:xm="http://schemas.microsoft.com/office/excel/2006/main">
          <x14:cfRule type="cellIs" priority="418" operator="equal" id="{908982ED-CAD3-4282-8AE0-4141B9FB80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9" operator="equal" id="{65E70D47-176E-4C5E-8F7A-F209E0E3AD0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U156</xm:sqref>
        </x14:conditionalFormatting>
        <x14:conditionalFormatting xmlns:xm="http://schemas.microsoft.com/office/excel/2006/main">
          <x14:cfRule type="cellIs" priority="417" operator="between" id="{B1BA0BCD-C0B4-436C-9B21-25DC59BDBD9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U156</xm:sqref>
        </x14:conditionalFormatting>
        <x14:conditionalFormatting xmlns:xm="http://schemas.microsoft.com/office/excel/2006/main">
          <x14:cfRule type="cellIs" priority="416" operator="between" id="{AF0E5012-1D54-4085-81E9-5CA7346C441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U156</xm:sqref>
        </x14:conditionalFormatting>
        <x14:conditionalFormatting xmlns:xm="http://schemas.microsoft.com/office/excel/2006/main">
          <x14:cfRule type="cellIs" priority="415" operator="between" id="{376C5616-CBB9-4F68-A78B-3821FA38ACE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U156</xm:sqref>
        </x14:conditionalFormatting>
        <x14:conditionalFormatting xmlns:xm="http://schemas.microsoft.com/office/excel/2006/main">
          <x14:cfRule type="cellIs" priority="414" operator="between" id="{018153C6-6B32-4ED1-9415-AD126675579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U156</xm:sqref>
        </x14:conditionalFormatting>
        <x14:conditionalFormatting xmlns:xm="http://schemas.microsoft.com/office/excel/2006/main">
          <x14:cfRule type="cellIs" priority="413" operator="between" id="{D06863DB-E182-424D-BCAD-43216F35C93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U156</xm:sqref>
        </x14:conditionalFormatting>
        <x14:conditionalFormatting xmlns:xm="http://schemas.microsoft.com/office/excel/2006/main">
          <x14:cfRule type="cellIs" priority="411" operator="between" id="{84A9D6EC-1CF8-4B0F-883C-8D467553D46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2" operator="equal" id="{F5145D7F-60FE-4DAB-9261-B3669D88F23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U156</xm:sqref>
        </x14:conditionalFormatting>
        <x14:conditionalFormatting xmlns:xm="http://schemas.microsoft.com/office/excel/2006/main">
          <x14:cfRule type="cellIs" priority="409" operator="equal" id="{D6009C4D-749F-4621-A405-051EE5447BF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0" operator="equal" id="{A22FE8CE-B52E-4915-9D0A-CA47072FC5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U156</xm:sqref>
        </x14:conditionalFormatting>
        <x14:conditionalFormatting xmlns:xm="http://schemas.microsoft.com/office/excel/2006/main">
          <x14:cfRule type="cellIs" priority="406" operator="equal" id="{CE949057-E721-4BB4-B118-99C248A6C88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7" operator="equal" id="{A7C506D4-DDB8-4990-B51C-E5AE72590BE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403" operator="equal" id="{6841C361-709D-4D68-B0D7-72AB26B920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4" operator="equal" id="{EB00E22F-DA04-4C3B-96C2-9A8A2A6B496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5" operator="equal" id="{220309B1-1173-4231-B929-F9D42631920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401" operator="equal" id="{1384962C-7027-40B2-B533-EB5148A65FC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2" operator="equal" id="{C0BB9001-A0D0-4ED9-9C13-AEEF5781F53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400" operator="between" id="{F9A595D6-350C-420F-8061-DE3C9BF4F2B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399" operator="between" id="{6F915686-7C24-4D1F-8943-1A1DF69E8A8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398" operator="between" id="{8C12973E-1D0B-43E7-873B-91F0F24A147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397" operator="between" id="{54C2F68B-3A31-4DDF-9556-61351F3EE34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396" operator="between" id="{32B23BF7-1A10-42E6-AFC6-60BED5DBA27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394" operator="between" id="{93173120-FC74-40FF-AA3D-AC836E84476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95" operator="equal" id="{C9372D00-22D8-492C-91AF-C88AF3BF59B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391" operator="equal" id="{BF6591F5-B2C3-4AF2-9550-9E428D8D5E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2" operator="equal" id="{8E3C5745-FBF0-49CE-9E4B-E4F2BF3B79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U113</xm:sqref>
        </x14:conditionalFormatting>
        <x14:conditionalFormatting xmlns:xm="http://schemas.microsoft.com/office/excel/2006/main">
          <x14:cfRule type="cellIs" priority="388" operator="equal" id="{2E6131B3-5ECA-458B-84EB-26489F99BC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9" operator="equal" id="{609EF01D-8808-42EE-AC9F-F90E90FF4AA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0" operator="equal" id="{7236FFA6-6CA5-4A92-98F4-FE622405D8A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U113</xm:sqref>
        </x14:conditionalFormatting>
        <x14:conditionalFormatting xmlns:xm="http://schemas.microsoft.com/office/excel/2006/main">
          <x14:cfRule type="cellIs" priority="386" operator="equal" id="{07D979D8-41BD-4925-84BF-8F8B730CE3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7" operator="equal" id="{A02C6D45-338F-43E5-B536-355D3AD214A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U113</xm:sqref>
        </x14:conditionalFormatting>
        <x14:conditionalFormatting xmlns:xm="http://schemas.microsoft.com/office/excel/2006/main">
          <x14:cfRule type="cellIs" priority="385" operator="between" id="{EC13E58E-2539-420A-9740-CDC4B59250F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U113</xm:sqref>
        </x14:conditionalFormatting>
        <x14:conditionalFormatting xmlns:xm="http://schemas.microsoft.com/office/excel/2006/main">
          <x14:cfRule type="cellIs" priority="384" operator="between" id="{08C499FF-C29C-494E-9B1C-6E86D7C8E5D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U113</xm:sqref>
        </x14:conditionalFormatting>
        <x14:conditionalFormatting xmlns:xm="http://schemas.microsoft.com/office/excel/2006/main">
          <x14:cfRule type="cellIs" priority="383" operator="between" id="{EB52C186-7170-4E9A-AA17-2F2DDE9313B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U113</xm:sqref>
        </x14:conditionalFormatting>
        <x14:conditionalFormatting xmlns:xm="http://schemas.microsoft.com/office/excel/2006/main">
          <x14:cfRule type="cellIs" priority="382" operator="between" id="{82C64729-BE44-40F0-B3A2-393A9FC05C3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U113</xm:sqref>
        </x14:conditionalFormatting>
        <x14:conditionalFormatting xmlns:xm="http://schemas.microsoft.com/office/excel/2006/main">
          <x14:cfRule type="cellIs" priority="381" operator="between" id="{D3340ABE-C630-4737-8844-B9B8522ECD1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U113</xm:sqref>
        </x14:conditionalFormatting>
        <x14:conditionalFormatting xmlns:xm="http://schemas.microsoft.com/office/excel/2006/main">
          <x14:cfRule type="cellIs" priority="379" operator="between" id="{E04BE44F-4CFA-48F3-9719-92685CEC4A5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80" operator="equal" id="{B72EC91C-DE46-4DE7-8F49-55EC3FD299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U113</xm:sqref>
        </x14:conditionalFormatting>
        <x14:conditionalFormatting xmlns:xm="http://schemas.microsoft.com/office/excel/2006/main">
          <x14:cfRule type="cellIs" priority="376" operator="equal" id="{97B85AF2-58A8-4E8A-988B-4504E41A918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7" operator="equal" id="{9F907F64-23F0-4C91-A08A-5C63B784EF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373" operator="equal" id="{B038A279-01AF-4154-B3B3-BC3577362C7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4" operator="equal" id="{6AECFDBE-9CA0-4810-B94F-180637F7425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5" operator="equal" id="{80FC13EA-1CB4-4CDC-A4C0-003BB4B40D9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371" operator="equal" id="{0B50C64D-561B-42AE-981E-296F492E742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2" operator="equal" id="{7C73A394-C953-42EE-8DB6-3E15741C3E9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370" operator="between" id="{F45CD360-7996-48B1-9364-EA7CB27501F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369" operator="between" id="{6A517752-05A5-4CD3-901B-6F0119DA72C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368" operator="between" id="{243924E7-25FD-47C6-A131-F5819171EC6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367" operator="between" id="{70E19963-CB4B-4285-8069-F13525548E3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366" operator="between" id="{8E633219-53EF-4190-98BE-2C1B32EC0DA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364" operator="between" id="{5AB0F754-28A8-4E23-8B54-E48F8537B92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65" operator="equal" id="{25C61B85-B467-4F41-850D-1D966C1CAF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361" operator="equal" id="{E1F730F3-DE65-4D6D-B396-6812CE3737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2" operator="equal" id="{3E687A5E-D03C-4C03-B9C8-147E9D62D3B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U106</xm:sqref>
        </x14:conditionalFormatting>
        <x14:conditionalFormatting xmlns:xm="http://schemas.microsoft.com/office/excel/2006/main">
          <x14:cfRule type="cellIs" priority="358" operator="equal" id="{87D47BDC-84B3-48D0-9689-82FCD935A4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9" operator="equal" id="{4A8F5892-B25D-4F54-92DA-20204BDE9D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0" operator="equal" id="{25EA6E3B-B220-411A-918A-92B6AA9B74F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U106</xm:sqref>
        </x14:conditionalFormatting>
        <x14:conditionalFormatting xmlns:xm="http://schemas.microsoft.com/office/excel/2006/main">
          <x14:cfRule type="cellIs" priority="356" operator="equal" id="{5E665305-B954-4E3D-BAE5-8C2EDCE2E09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7" operator="equal" id="{547019CA-36D4-4C18-A79E-066D477FDD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U106</xm:sqref>
        </x14:conditionalFormatting>
        <x14:conditionalFormatting xmlns:xm="http://schemas.microsoft.com/office/excel/2006/main">
          <x14:cfRule type="cellIs" priority="355" operator="between" id="{B4BA30D8-39A0-4891-9EFF-5856630E461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U106</xm:sqref>
        </x14:conditionalFormatting>
        <x14:conditionalFormatting xmlns:xm="http://schemas.microsoft.com/office/excel/2006/main">
          <x14:cfRule type="cellIs" priority="354" operator="between" id="{7099FD93-D572-4927-A672-745ED016849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U106</xm:sqref>
        </x14:conditionalFormatting>
        <x14:conditionalFormatting xmlns:xm="http://schemas.microsoft.com/office/excel/2006/main">
          <x14:cfRule type="cellIs" priority="353" operator="between" id="{815F03FB-A707-4375-B19C-9FB0211F508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U106</xm:sqref>
        </x14:conditionalFormatting>
        <x14:conditionalFormatting xmlns:xm="http://schemas.microsoft.com/office/excel/2006/main">
          <x14:cfRule type="cellIs" priority="352" operator="between" id="{9D3E66D4-4FB0-4036-B36E-28428E112CE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U106</xm:sqref>
        </x14:conditionalFormatting>
        <x14:conditionalFormatting xmlns:xm="http://schemas.microsoft.com/office/excel/2006/main">
          <x14:cfRule type="cellIs" priority="351" operator="between" id="{225ADDB9-4F27-4F13-A21F-29917D42801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U106</xm:sqref>
        </x14:conditionalFormatting>
        <x14:conditionalFormatting xmlns:xm="http://schemas.microsoft.com/office/excel/2006/main">
          <x14:cfRule type="cellIs" priority="349" operator="between" id="{81554860-DB2A-4941-9766-7C6138C543E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50" operator="equal" id="{5D9F1453-4B05-4F8B-AF98-2B388056D2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U106</xm:sqref>
        </x14:conditionalFormatting>
        <x14:conditionalFormatting xmlns:xm="http://schemas.microsoft.com/office/excel/2006/main">
          <x14:cfRule type="cellIs" priority="346" operator="equal" id="{538DA35E-C2A0-4A19-8823-8E39BDD33A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7" operator="equal" id="{95E82C30-5C7B-4DDE-B962-96132F7028D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U107</xm:sqref>
        </x14:conditionalFormatting>
        <x14:conditionalFormatting xmlns:xm="http://schemas.microsoft.com/office/excel/2006/main">
          <x14:cfRule type="cellIs" priority="343" operator="equal" id="{F84254BE-1869-41AB-ADE6-29D289D61D3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4" operator="equal" id="{0126BA34-5A3E-4922-8ECC-54239CDFB23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5" operator="equal" id="{9D0B0A9B-7C43-4795-AD7A-3496C4857E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U107</xm:sqref>
        </x14:conditionalFormatting>
        <x14:conditionalFormatting xmlns:xm="http://schemas.microsoft.com/office/excel/2006/main">
          <x14:cfRule type="cellIs" priority="341" operator="equal" id="{80A3E096-DDC1-4BB7-840D-09F40F62B4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2" operator="equal" id="{FCFC9E42-3E30-46AA-9DE4-4CE8BDD061F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U107</xm:sqref>
        </x14:conditionalFormatting>
        <x14:conditionalFormatting xmlns:xm="http://schemas.microsoft.com/office/excel/2006/main">
          <x14:cfRule type="cellIs" priority="340" operator="between" id="{FA40BFE4-CE66-4788-AAD6-B7FA541E5F5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U107</xm:sqref>
        </x14:conditionalFormatting>
        <x14:conditionalFormatting xmlns:xm="http://schemas.microsoft.com/office/excel/2006/main">
          <x14:cfRule type="cellIs" priority="339" operator="between" id="{DA1333D2-9583-42CB-BCA2-0422BB03384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U107</xm:sqref>
        </x14:conditionalFormatting>
        <x14:conditionalFormatting xmlns:xm="http://schemas.microsoft.com/office/excel/2006/main">
          <x14:cfRule type="cellIs" priority="338" operator="between" id="{8560E5C4-BCA8-4059-B130-D689011EABD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U107</xm:sqref>
        </x14:conditionalFormatting>
        <x14:conditionalFormatting xmlns:xm="http://schemas.microsoft.com/office/excel/2006/main">
          <x14:cfRule type="cellIs" priority="337" operator="between" id="{E405DF38-8A31-4106-8768-DD530EAB145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U107</xm:sqref>
        </x14:conditionalFormatting>
        <x14:conditionalFormatting xmlns:xm="http://schemas.microsoft.com/office/excel/2006/main">
          <x14:cfRule type="cellIs" priority="336" operator="between" id="{2EA328CC-A8A1-4486-B2BB-B6F0532F236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U107</xm:sqref>
        </x14:conditionalFormatting>
        <x14:conditionalFormatting xmlns:xm="http://schemas.microsoft.com/office/excel/2006/main">
          <x14:cfRule type="cellIs" priority="334" operator="between" id="{9DA9716A-D8ED-47AB-B461-FBAD07DC5D1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35" operator="equal" id="{14B42EEA-5AE0-4AC2-B076-FA79C70DF3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U107</xm:sqref>
        </x14:conditionalFormatting>
        <x14:conditionalFormatting xmlns:xm="http://schemas.microsoft.com/office/excel/2006/main">
          <x14:cfRule type="cellIs" priority="331" operator="equal" id="{2E7F6291-AB0E-4F25-B3BA-AA09CA693C1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2" operator="equal" id="{7285E777-8547-4ED0-B3C1-53C263A16CC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U131:U132</xm:sqref>
        </x14:conditionalFormatting>
        <x14:conditionalFormatting xmlns:xm="http://schemas.microsoft.com/office/excel/2006/main">
          <x14:cfRule type="cellIs" priority="328" operator="equal" id="{EF0B9D8E-8F76-48C9-8298-34DF6C37273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9" operator="equal" id="{A7B2AF89-0D37-489D-A350-E05DFCFE17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0" operator="equal" id="{04485ED8-4629-4E84-852C-603D09263F8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U131:U132</xm:sqref>
        </x14:conditionalFormatting>
        <x14:conditionalFormatting xmlns:xm="http://schemas.microsoft.com/office/excel/2006/main">
          <x14:cfRule type="cellIs" priority="325" operator="between" id="{92A2D40C-F859-4089-928D-8163BD0E4E2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U131:U132</xm:sqref>
        </x14:conditionalFormatting>
        <x14:conditionalFormatting xmlns:xm="http://schemas.microsoft.com/office/excel/2006/main">
          <x14:cfRule type="cellIs" priority="324" operator="between" id="{35610983-3D01-4F63-90C9-2C02E92F37E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U131:U132</xm:sqref>
        </x14:conditionalFormatting>
        <x14:conditionalFormatting xmlns:xm="http://schemas.microsoft.com/office/excel/2006/main">
          <x14:cfRule type="cellIs" priority="323" operator="between" id="{95D220E5-4CCE-4B7B-B4B2-5140362E975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U131:U132</xm:sqref>
        </x14:conditionalFormatting>
        <x14:conditionalFormatting xmlns:xm="http://schemas.microsoft.com/office/excel/2006/main">
          <x14:cfRule type="cellIs" priority="322" operator="between" id="{7A03CC7A-B0E0-46E8-AB24-73DA73B6DB8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U131:U132</xm:sqref>
        </x14:conditionalFormatting>
        <x14:conditionalFormatting xmlns:xm="http://schemas.microsoft.com/office/excel/2006/main">
          <x14:cfRule type="cellIs" priority="321" operator="between" id="{E1F10C6B-A90B-4071-9D7F-24E6FB4C524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U131:U132</xm:sqref>
        </x14:conditionalFormatting>
        <x14:conditionalFormatting xmlns:xm="http://schemas.microsoft.com/office/excel/2006/main">
          <x14:cfRule type="cellIs" priority="319" operator="between" id="{E6AD34B5-D0D9-48F8-88C3-2E2BFE8155C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20" operator="equal" id="{26984900-EFEF-4EAA-B046-C5DD901C96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U131:U132</xm:sqref>
        </x14:conditionalFormatting>
        <x14:conditionalFormatting xmlns:xm="http://schemas.microsoft.com/office/excel/2006/main">
          <x14:cfRule type="cellIs" priority="316" operator="equal" id="{15DB46F7-214C-431B-87AA-2BA3B077294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7" operator="equal" id="{2D4440CD-D755-4933-8C93-D2FA23686C2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U133</xm:sqref>
        </x14:conditionalFormatting>
        <x14:conditionalFormatting xmlns:xm="http://schemas.microsoft.com/office/excel/2006/main">
          <x14:cfRule type="cellIs" priority="313" operator="equal" id="{22B8C4BE-508B-44EE-A13C-CF783C69ED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4" operator="equal" id="{016AC0DA-A9C4-4BC3-AA05-78A4BDD1BF8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5" operator="equal" id="{247F6FE0-2267-44AF-AEC2-09E48B26D9B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U133</xm:sqref>
        </x14:conditionalFormatting>
        <x14:conditionalFormatting xmlns:xm="http://schemas.microsoft.com/office/excel/2006/main">
          <x14:cfRule type="cellIs" priority="310" operator="between" id="{BAC220B2-0CE1-40AF-89C6-262349583BB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U133</xm:sqref>
        </x14:conditionalFormatting>
        <x14:conditionalFormatting xmlns:xm="http://schemas.microsoft.com/office/excel/2006/main">
          <x14:cfRule type="cellIs" priority="309" operator="between" id="{69EB7763-FDCF-475C-9E2E-0487FA0EC86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U133</xm:sqref>
        </x14:conditionalFormatting>
        <x14:conditionalFormatting xmlns:xm="http://schemas.microsoft.com/office/excel/2006/main">
          <x14:cfRule type="cellIs" priority="308" operator="between" id="{BA75FBD0-4E35-4C0D-B15E-5070B97B418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U133</xm:sqref>
        </x14:conditionalFormatting>
        <x14:conditionalFormatting xmlns:xm="http://schemas.microsoft.com/office/excel/2006/main">
          <x14:cfRule type="cellIs" priority="307" operator="between" id="{7EE259E2-0875-4D5D-AB31-0CC241CFA4D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U133</xm:sqref>
        </x14:conditionalFormatting>
        <x14:conditionalFormatting xmlns:xm="http://schemas.microsoft.com/office/excel/2006/main">
          <x14:cfRule type="cellIs" priority="306" operator="between" id="{BEE3DE10-B7E9-4901-BF89-F0207D9EBE9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U133</xm:sqref>
        </x14:conditionalFormatting>
        <x14:conditionalFormatting xmlns:xm="http://schemas.microsoft.com/office/excel/2006/main">
          <x14:cfRule type="cellIs" priority="304" operator="between" id="{0B2739F6-51AA-4840-809D-CC74C278AD9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05" operator="equal" id="{A2408A62-F4C4-49D1-BA75-50C1ACCF844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U133</xm:sqref>
        </x14:conditionalFormatting>
        <x14:conditionalFormatting xmlns:xm="http://schemas.microsoft.com/office/excel/2006/main">
          <x14:cfRule type="cellIs" priority="301" operator="equal" id="{4FDCECAA-8382-4941-8195-B9F50755085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2" operator="equal" id="{3143391A-A024-4D5E-A03B-32F386FB393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U108</xm:sqref>
        </x14:conditionalFormatting>
        <x14:conditionalFormatting xmlns:xm="http://schemas.microsoft.com/office/excel/2006/main">
          <x14:cfRule type="cellIs" priority="298" operator="equal" id="{763746E7-11A7-4419-8692-EEA35F347D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9" operator="equal" id="{6B4AD4F7-98A6-49E3-B4C2-ECA195A96C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0" operator="equal" id="{13C5E6FE-43C0-450E-B01F-2EB9E5772C8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U108</xm:sqref>
        </x14:conditionalFormatting>
        <x14:conditionalFormatting xmlns:xm="http://schemas.microsoft.com/office/excel/2006/main">
          <x14:cfRule type="cellIs" priority="295" operator="between" id="{C1C81903-C683-447B-8CC3-3894C13D29A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U108</xm:sqref>
        </x14:conditionalFormatting>
        <x14:conditionalFormatting xmlns:xm="http://schemas.microsoft.com/office/excel/2006/main">
          <x14:cfRule type="cellIs" priority="294" operator="between" id="{614187D9-3333-4B40-873B-41B88F11ECC4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U108</xm:sqref>
        </x14:conditionalFormatting>
        <x14:conditionalFormatting xmlns:xm="http://schemas.microsoft.com/office/excel/2006/main">
          <x14:cfRule type="cellIs" priority="293" operator="between" id="{5032509C-FBCA-4637-AFCC-C8D5E128951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U108</xm:sqref>
        </x14:conditionalFormatting>
        <x14:conditionalFormatting xmlns:xm="http://schemas.microsoft.com/office/excel/2006/main">
          <x14:cfRule type="cellIs" priority="292" operator="between" id="{C122EAE6-1140-4331-B739-AA6D1EC89C5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U108</xm:sqref>
        </x14:conditionalFormatting>
        <x14:conditionalFormatting xmlns:xm="http://schemas.microsoft.com/office/excel/2006/main">
          <x14:cfRule type="cellIs" priority="291" operator="between" id="{CD2D47D7-F79C-43E4-B6E4-0F5922FAE8A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U108</xm:sqref>
        </x14:conditionalFormatting>
        <x14:conditionalFormatting xmlns:xm="http://schemas.microsoft.com/office/excel/2006/main">
          <x14:cfRule type="cellIs" priority="289" operator="between" id="{D125536D-346D-4B3C-85BD-4BF9DBFBA06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90" operator="equal" id="{2EBB1102-EB3E-45A6-980C-8D16B8662A1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U108</xm:sqref>
        </x14:conditionalFormatting>
        <x14:conditionalFormatting xmlns:xm="http://schemas.microsoft.com/office/excel/2006/main">
          <x14:cfRule type="cellIs" priority="285" operator="equal" id="{93AA2D17-E108-403F-8380-1AEA6997163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6" operator="equal" id="{31104D47-0EF3-43D6-AF76-BFC167F59E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7" operator="equal" id="{70D36833-DB6B-48FB-877B-928DE88B7C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U123:U126</xm:sqref>
        </x14:conditionalFormatting>
        <x14:conditionalFormatting xmlns:xm="http://schemas.microsoft.com/office/excel/2006/main">
          <x14:cfRule type="cellIs" priority="284" operator="between" id="{D7525CBB-61A9-4841-92D0-68C3F32AE09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U123:U126</xm:sqref>
        </x14:conditionalFormatting>
        <x14:conditionalFormatting xmlns:xm="http://schemas.microsoft.com/office/excel/2006/main">
          <x14:cfRule type="cellIs" priority="283" operator="between" id="{71953852-E17F-4267-96C0-439C52285AC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U123:U126</xm:sqref>
        </x14:conditionalFormatting>
        <x14:conditionalFormatting xmlns:xm="http://schemas.microsoft.com/office/excel/2006/main">
          <x14:cfRule type="cellIs" priority="282" operator="between" id="{80D3E73D-A739-4103-A8E7-CC3A66DEDB7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U123:U126</xm:sqref>
        </x14:conditionalFormatting>
        <x14:conditionalFormatting xmlns:xm="http://schemas.microsoft.com/office/excel/2006/main">
          <x14:cfRule type="cellIs" priority="281" operator="between" id="{D22961CC-7161-4405-A504-A3CDEFA41A8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U123:U126</xm:sqref>
        </x14:conditionalFormatting>
        <x14:conditionalFormatting xmlns:xm="http://schemas.microsoft.com/office/excel/2006/main">
          <x14:cfRule type="cellIs" priority="280" operator="between" id="{20B84CA0-34CE-41A1-B5C0-4D93A4E9C5E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U123:U126</xm:sqref>
        </x14:conditionalFormatting>
        <x14:conditionalFormatting xmlns:xm="http://schemas.microsoft.com/office/excel/2006/main">
          <x14:cfRule type="cellIs" priority="278" operator="equal" id="{DC2915AB-C0F7-4185-91B0-31F7FC022B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9" operator="equal" id="{A5511C9A-840D-47BF-8881-C2226BF2F11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U123:U126</xm:sqref>
        </x14:conditionalFormatting>
        <x14:conditionalFormatting xmlns:xm="http://schemas.microsoft.com/office/excel/2006/main">
          <x14:cfRule type="cellIs" priority="276" operator="between" id="{9A46FFA1-EA23-4EC2-BA0C-432EC66B2FA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77" operator="equal" id="{2CE18D60-0B01-4597-B258-225D55499F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U123:U126</xm:sqref>
        </x14:conditionalFormatting>
        <x14:conditionalFormatting xmlns:xm="http://schemas.microsoft.com/office/excel/2006/main">
          <x14:cfRule type="cellIs" priority="147" operator="between" id="{50692ECB-CB77-4697-BC71-CB789C40721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48" operator="equal" id="{B87B3CC7-6299-4DD5-BCB1-1325465F70F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U94</xm:sqref>
        </x14:conditionalFormatting>
        <x14:conditionalFormatting xmlns:xm="http://schemas.microsoft.com/office/excel/2006/main">
          <x14:cfRule type="cellIs" priority="258" operator="equal" id="{D852A471-5CA6-4A2E-B680-0CDBCF3B745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9" operator="equal" id="{737E8D4A-A75E-490F-9F5A-530913E5298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0" operator="equal" id="{A24BABDA-B5AC-429F-B082-ADEDAA10342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U190 U192:U194</xm:sqref>
        </x14:conditionalFormatting>
        <x14:conditionalFormatting xmlns:xm="http://schemas.microsoft.com/office/excel/2006/main">
          <x14:cfRule type="cellIs" priority="256" operator="equal" id="{920BA464-1200-48B1-937B-8E7E0A5113F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7" operator="equal" id="{26E2BF7B-27F0-4CB0-B702-6B660DD1BB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U190 U192:U194</xm:sqref>
        </x14:conditionalFormatting>
        <x14:conditionalFormatting xmlns:xm="http://schemas.microsoft.com/office/excel/2006/main">
          <x14:cfRule type="cellIs" priority="255" operator="between" id="{1872BFCA-D5C9-4F9D-9AB1-C2BB3963030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U190 U192:U194</xm:sqref>
        </x14:conditionalFormatting>
        <x14:conditionalFormatting xmlns:xm="http://schemas.microsoft.com/office/excel/2006/main">
          <x14:cfRule type="cellIs" priority="253" operator="between" id="{816F42CE-0998-4724-9717-1D0B248731A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54" operator="equal" id="{F1C9403A-5B0E-489B-B5EF-F3A18ED39DF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U190 U192:U194</xm:sqref>
        </x14:conditionalFormatting>
        <x14:conditionalFormatting xmlns:xm="http://schemas.microsoft.com/office/excel/2006/main">
          <x14:cfRule type="cellIs" priority="250" operator="equal" id="{1EFCE7A5-A23A-4F91-B1DB-9B85A95D3BF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1" operator="equal" id="{64835F63-FF77-4285-8FD0-238202C829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2" operator="equal" id="{6AD804C5-C63F-45E7-A49D-55F5933D3B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U188</xm:sqref>
        </x14:conditionalFormatting>
        <x14:conditionalFormatting xmlns:xm="http://schemas.microsoft.com/office/excel/2006/main">
          <x14:cfRule type="cellIs" priority="248" operator="equal" id="{DAADDF62-B2E2-4276-8C76-71F56F3C23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9" operator="equal" id="{A10EECC9-E5A8-47D4-AF98-E4E14EC532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U188</xm:sqref>
        </x14:conditionalFormatting>
        <x14:conditionalFormatting xmlns:xm="http://schemas.microsoft.com/office/excel/2006/main">
          <x14:cfRule type="cellIs" priority="247" operator="between" id="{ADEB16EB-A908-488A-AC38-5D58A76EBFB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U188</xm:sqref>
        </x14:conditionalFormatting>
        <x14:conditionalFormatting xmlns:xm="http://schemas.microsoft.com/office/excel/2006/main">
          <x14:cfRule type="cellIs" priority="245" operator="between" id="{AF387CDC-FD50-430C-BD6A-157F44D19B8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46" operator="equal" id="{8D04DA1B-AFF0-4B3D-B87D-E5C3FA95D43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U188</xm:sqref>
        </x14:conditionalFormatting>
        <x14:conditionalFormatting xmlns:xm="http://schemas.microsoft.com/office/excel/2006/main">
          <x14:cfRule type="cellIs" priority="243" operator="between" id="{CD97E750-A80F-4F69-83A7-6AFB5AF236B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44" operator="equal" id="{ECE98E21-AB83-4438-B7BC-2AEBB303F7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U188</xm:sqref>
        </x14:conditionalFormatting>
        <x14:conditionalFormatting xmlns:xm="http://schemas.microsoft.com/office/excel/2006/main">
          <x14:cfRule type="cellIs" priority="242" operator="between" id="{9BA2FF61-FB40-44D9-A0C5-3C45FE82A0B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U188</xm:sqref>
        </x14:conditionalFormatting>
        <x14:conditionalFormatting xmlns:xm="http://schemas.microsoft.com/office/excel/2006/main">
          <x14:cfRule type="cellIs" priority="239" operator="equal" id="{60E7F6EA-F8BE-4E9D-8220-FDF26D4A2C5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0" operator="equal" id="{B7A14E60-0C67-481A-A13D-6E39CCA06A5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1" operator="equal" id="{D979E566-2560-44BE-9267-7E6F4C7ADC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U189</xm:sqref>
        </x14:conditionalFormatting>
        <x14:conditionalFormatting xmlns:xm="http://schemas.microsoft.com/office/excel/2006/main">
          <x14:cfRule type="cellIs" priority="237" operator="equal" id="{30C7BF2D-36B6-45CD-AABC-4E7CD82842F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8" operator="equal" id="{45512733-4760-403F-B761-9BFD424C36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U189</xm:sqref>
        </x14:conditionalFormatting>
        <x14:conditionalFormatting xmlns:xm="http://schemas.microsoft.com/office/excel/2006/main">
          <x14:cfRule type="cellIs" priority="236" operator="between" id="{E4A43C3E-7D7A-43CA-85CC-E48F839F1E9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U189</xm:sqref>
        </x14:conditionalFormatting>
        <x14:conditionalFormatting xmlns:xm="http://schemas.microsoft.com/office/excel/2006/main">
          <x14:cfRule type="cellIs" priority="234" operator="between" id="{200AE833-1945-4B5E-9331-4FACEAEDD0B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35" operator="equal" id="{CF1427D4-6CB8-41AB-AF80-C03D2B2EC2A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U189</xm:sqref>
        </x14:conditionalFormatting>
        <x14:conditionalFormatting xmlns:xm="http://schemas.microsoft.com/office/excel/2006/main">
          <x14:cfRule type="cellIs" priority="232" operator="between" id="{6A3AC092-4EEA-4F70-899C-E5427C7EC53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33" operator="equal" id="{A665BBAB-5242-4C91-A49F-27BE918617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U189</xm:sqref>
        </x14:conditionalFormatting>
        <x14:conditionalFormatting xmlns:xm="http://schemas.microsoft.com/office/excel/2006/main">
          <x14:cfRule type="cellIs" priority="231" operator="between" id="{410014F4-A161-4962-B62A-B740B79E89C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U189</xm:sqref>
        </x14:conditionalFormatting>
        <x14:conditionalFormatting xmlns:xm="http://schemas.microsoft.com/office/excel/2006/main">
          <x14:cfRule type="cellIs" priority="228" operator="equal" id="{37A16136-20F1-4C15-8710-2F3684E64EE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9" operator="equal" id="{C8D9A145-CFFF-4532-A6BF-BC2F7E6AFB6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0" operator="equal" id="{FBAADCDA-04C2-485A-8408-5DA104465C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U191</xm:sqref>
        </x14:conditionalFormatting>
        <x14:conditionalFormatting xmlns:xm="http://schemas.microsoft.com/office/excel/2006/main">
          <x14:cfRule type="cellIs" priority="226" operator="between" id="{18FC3D0F-43EA-4318-9A6A-40B1D9FDDA2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27" operator="equal" id="{4CBCD947-0982-4C72-8596-9422FD1BAF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U191</xm:sqref>
        </x14:conditionalFormatting>
        <x14:conditionalFormatting xmlns:xm="http://schemas.microsoft.com/office/excel/2006/main">
          <x14:cfRule type="cellIs" priority="224" operator="equal" id="{86694D7A-FA6A-4379-B7ED-7CFFC08D27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5" operator="equal" id="{15C4B257-D5F2-4633-82DF-2DC4245F5C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U191</xm:sqref>
        </x14:conditionalFormatting>
        <x14:conditionalFormatting xmlns:xm="http://schemas.microsoft.com/office/excel/2006/main">
          <x14:cfRule type="cellIs" priority="223" operator="between" id="{68F8F928-B5A1-4436-8C6C-E42D7845242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U191</xm:sqref>
        </x14:conditionalFormatting>
        <x14:conditionalFormatting xmlns:xm="http://schemas.microsoft.com/office/excel/2006/main">
          <x14:cfRule type="cellIs" priority="220" operator="equal" id="{C9FF774C-71C9-4BE5-A752-852DCE6BB1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1" operator="equal" id="{0D47D87E-E39A-4EE0-8DD9-931E225AE58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2" operator="equal" id="{C6929D62-B68C-4073-B336-799D1B7BA0A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U195</xm:sqref>
        </x14:conditionalFormatting>
        <x14:conditionalFormatting xmlns:xm="http://schemas.microsoft.com/office/excel/2006/main">
          <x14:cfRule type="cellIs" priority="218" operator="between" id="{163B6CDF-2432-4A4C-8E78-7A20BEA166B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19" operator="equal" id="{F622660A-9579-4136-B18C-7C505247FA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U195</xm:sqref>
        </x14:conditionalFormatting>
        <x14:conditionalFormatting xmlns:xm="http://schemas.microsoft.com/office/excel/2006/main">
          <x14:cfRule type="cellIs" priority="216" operator="equal" id="{D444C5C3-AB83-4F31-8C75-D98E66077BE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7" operator="equal" id="{DBF838FB-38BE-4E16-AEA9-079E1159630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U195</xm:sqref>
        </x14:conditionalFormatting>
        <x14:conditionalFormatting xmlns:xm="http://schemas.microsoft.com/office/excel/2006/main">
          <x14:cfRule type="cellIs" priority="215" operator="between" id="{0AB08A93-297B-4613-B6E6-BE606DA9BB3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U195</xm:sqref>
        </x14:conditionalFormatting>
        <x14:conditionalFormatting xmlns:xm="http://schemas.microsoft.com/office/excel/2006/main">
          <x14:cfRule type="cellIs" priority="96" operator="equal" id="{D2628DE1-3582-43AB-A589-CD95360B9A3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7" operator="equal" id="{76FD940B-6DF7-4463-BC9C-E819B10465C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8" operator="equal" id="{B5837449-227F-49BF-94C6-041D006845B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R72:T72</xm:sqref>
        </x14:conditionalFormatting>
        <x14:conditionalFormatting xmlns:xm="http://schemas.microsoft.com/office/excel/2006/main">
          <x14:cfRule type="cellIs" priority="95" operator="between" id="{D5DCC566-41CB-4B34-B00C-051DF40D9244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R72:T72</xm:sqref>
        </x14:conditionalFormatting>
        <x14:conditionalFormatting xmlns:xm="http://schemas.microsoft.com/office/excel/2006/main">
          <x14:cfRule type="cellIs" priority="94" operator="between" id="{25EC6EF1-D018-42B7-85FC-E1C2E5D21F6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R72:T72</xm:sqref>
        </x14:conditionalFormatting>
        <x14:conditionalFormatting xmlns:xm="http://schemas.microsoft.com/office/excel/2006/main">
          <x14:cfRule type="cellIs" priority="93" operator="between" id="{9C9151BD-850A-47B0-A685-DB5E366D5F0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R72:T72</xm:sqref>
        </x14:conditionalFormatting>
        <x14:conditionalFormatting xmlns:xm="http://schemas.microsoft.com/office/excel/2006/main">
          <x14:cfRule type="cellIs" priority="92" operator="between" id="{075FB294-6669-449B-9C03-99A0A74ECBB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R72:T72</xm:sqref>
        </x14:conditionalFormatting>
        <x14:conditionalFormatting xmlns:xm="http://schemas.microsoft.com/office/excel/2006/main">
          <x14:cfRule type="cellIs" priority="91" operator="between" id="{A1C7123D-B961-4D6F-8CDB-79BFCEE2C84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R72:T72</xm:sqref>
        </x14:conditionalFormatting>
        <x14:conditionalFormatting xmlns:xm="http://schemas.microsoft.com/office/excel/2006/main">
          <x14:cfRule type="cellIs" priority="89" operator="equal" id="{61341A76-0D81-4FF8-9A4B-DE87F3A4B1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0" operator="equal" id="{E9F894FE-CCCF-47F7-9935-4D8BA221D6D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R72:T72</xm:sqref>
        </x14:conditionalFormatting>
        <x14:conditionalFormatting xmlns:xm="http://schemas.microsoft.com/office/excel/2006/main">
          <x14:cfRule type="cellIs" priority="87" operator="between" id="{1EA8B6A9-19C9-4BBF-897E-9CA91CE73B5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88" operator="equal" id="{2CCF1807-BD1C-4F26-8E50-2122E0866B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R72:T72</xm:sqref>
        </x14:conditionalFormatting>
        <x14:conditionalFormatting xmlns:xm="http://schemas.microsoft.com/office/excel/2006/main">
          <x14:cfRule type="cellIs" priority="82" operator="between" id="{9E7AFBA9-AF9A-400F-A1F7-67FC2D68D4F4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R66:T67</xm:sqref>
        </x14:conditionalFormatting>
        <x14:conditionalFormatting xmlns:xm="http://schemas.microsoft.com/office/excel/2006/main">
          <x14:cfRule type="cellIs" priority="81" operator="between" id="{89C5C75E-049C-4BB5-8666-8C08D57C355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R66:T67</xm:sqref>
        </x14:conditionalFormatting>
        <x14:conditionalFormatting xmlns:xm="http://schemas.microsoft.com/office/excel/2006/main">
          <x14:cfRule type="cellIs" priority="80" operator="between" id="{01CDA5D2-F61D-4A41-B864-DDFA0A0E5F9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R66:T67</xm:sqref>
        </x14:conditionalFormatting>
        <x14:conditionalFormatting xmlns:xm="http://schemas.microsoft.com/office/excel/2006/main">
          <x14:cfRule type="cellIs" priority="79" operator="between" id="{AA14A906-75F8-408E-816F-02AB1D240A6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R66:T67</xm:sqref>
        </x14:conditionalFormatting>
        <x14:conditionalFormatting xmlns:xm="http://schemas.microsoft.com/office/excel/2006/main">
          <x14:cfRule type="cellIs" priority="78" operator="between" id="{0C139B1E-3CD8-4FD2-A63D-C7EA0AD8D68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R66:T67</xm:sqref>
        </x14:conditionalFormatting>
        <x14:conditionalFormatting xmlns:xm="http://schemas.microsoft.com/office/excel/2006/main">
          <x14:cfRule type="cellIs" priority="74" operator="between" id="{DDBF5738-38C8-496A-8E5D-20E4853684F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75" operator="equal" id="{BC5652AF-D83C-4265-8B67-E1FC22E095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R66:T67</xm:sqref>
        </x14:conditionalFormatting>
        <x14:conditionalFormatting xmlns:xm="http://schemas.microsoft.com/office/excel/2006/main">
          <x14:cfRule type="cellIs" priority="186" operator="equal" id="{FC50A95D-DAB3-4D8C-896F-4CA6FA4A1A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7" operator="equal" id="{913B02DC-31DF-4141-A9AB-F780A4CA686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8" operator="equal" id="{A8E2466F-1BD9-4EF2-A114-99E8255EBD7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U82:U84 U92:U93 U86:U90</xm:sqref>
        </x14:conditionalFormatting>
        <x14:conditionalFormatting xmlns:xm="http://schemas.microsoft.com/office/excel/2006/main">
          <x14:cfRule type="cellIs" priority="185" operator="between" id="{C308E9BF-842B-4E4A-8348-B4722F84613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U92:U93 U82:U84 U86:U90</xm:sqref>
        </x14:conditionalFormatting>
        <x14:conditionalFormatting xmlns:xm="http://schemas.microsoft.com/office/excel/2006/main">
          <x14:cfRule type="cellIs" priority="184" operator="between" id="{C6830820-4EC7-4D76-897E-DEB972AA94B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U92:U93 U82:U84 U86:U90</xm:sqref>
        </x14:conditionalFormatting>
        <x14:conditionalFormatting xmlns:xm="http://schemas.microsoft.com/office/excel/2006/main">
          <x14:cfRule type="cellIs" priority="183" operator="between" id="{A36C730B-CE83-431C-A5FF-F5740DC5E65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U92:U93 U82:U84 U86:U90</xm:sqref>
        </x14:conditionalFormatting>
        <x14:conditionalFormatting xmlns:xm="http://schemas.microsoft.com/office/excel/2006/main">
          <x14:cfRule type="cellIs" priority="182" operator="between" id="{AE888C2B-B7EA-44B9-8364-8083D2A9094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U92:U93 U82:U84 U86:U90</xm:sqref>
        </x14:conditionalFormatting>
        <x14:conditionalFormatting xmlns:xm="http://schemas.microsoft.com/office/excel/2006/main">
          <x14:cfRule type="cellIs" priority="181" operator="between" id="{7244B81C-AFDB-4611-8AE0-DA6B63CE87A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U92:U93 U82:U84 U86:U90</xm:sqref>
        </x14:conditionalFormatting>
        <x14:conditionalFormatting xmlns:xm="http://schemas.microsoft.com/office/excel/2006/main">
          <x14:cfRule type="cellIs" priority="179" operator="equal" id="{B47063EA-5E97-482D-96B3-95E1E340EC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0" operator="equal" id="{B0B0E4E0-2CB2-4BC9-93E8-F4E08B70C57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U92:U93 U82:U84 U86:U90</xm:sqref>
        </x14:conditionalFormatting>
        <x14:conditionalFormatting xmlns:xm="http://schemas.microsoft.com/office/excel/2006/main">
          <x14:cfRule type="cellIs" priority="177" operator="between" id="{BDB3E2E1-B914-4B23-A845-6373339732B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78" operator="equal" id="{757506E6-90CF-467A-AAF1-BBAAB6699A1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U92:U93 U82:U84 U86:U90</xm:sqref>
        </x14:conditionalFormatting>
        <x14:conditionalFormatting xmlns:xm="http://schemas.microsoft.com/office/excel/2006/main">
          <x14:cfRule type="cellIs" priority="174" operator="equal" id="{9A3B742B-EEB3-43C3-9D00-4AF266FFCF6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5" operator="equal" id="{2E463A48-B5AC-444A-8E64-0E3FDB4632A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U95:U96</xm:sqref>
        </x14:conditionalFormatting>
        <x14:conditionalFormatting xmlns:xm="http://schemas.microsoft.com/office/excel/2006/main">
          <x14:cfRule type="cellIs" priority="171" operator="equal" id="{86A07D04-A439-4C50-90BB-3BEBE9C77E9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2" operator="equal" id="{C0991562-7C27-4445-AFC2-170C91AD763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3" operator="equal" id="{A6919BFD-95DE-40D0-9078-E7D7E182021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U95:U96</xm:sqref>
        </x14:conditionalFormatting>
        <x14:conditionalFormatting xmlns:xm="http://schemas.microsoft.com/office/excel/2006/main">
          <x14:cfRule type="cellIs" priority="169" operator="equal" id="{47B07EF8-1B20-4A22-9405-4E9405281D6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0" operator="equal" id="{D84E91EB-A7E1-477F-81C3-E3CFC1F8FF5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U95:U96</xm:sqref>
        </x14:conditionalFormatting>
        <x14:conditionalFormatting xmlns:xm="http://schemas.microsoft.com/office/excel/2006/main">
          <x14:cfRule type="cellIs" priority="168" operator="between" id="{5B448BBA-66F3-4E9E-87F9-7CA52F592FB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U95:U96</xm:sqref>
        </x14:conditionalFormatting>
        <x14:conditionalFormatting xmlns:xm="http://schemas.microsoft.com/office/excel/2006/main">
          <x14:cfRule type="cellIs" priority="167" operator="between" id="{8697491F-EFC8-4E30-8534-BFB3DCE5B77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U95:U96</xm:sqref>
        </x14:conditionalFormatting>
        <x14:conditionalFormatting xmlns:xm="http://schemas.microsoft.com/office/excel/2006/main">
          <x14:cfRule type="cellIs" priority="166" operator="between" id="{85BDEE66-B997-4DB8-A308-FA96E1092F2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U95:U96</xm:sqref>
        </x14:conditionalFormatting>
        <x14:conditionalFormatting xmlns:xm="http://schemas.microsoft.com/office/excel/2006/main">
          <x14:cfRule type="cellIs" priority="165" operator="between" id="{0975FCFD-14D8-46F9-9DA9-C768B21857E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U95:U96</xm:sqref>
        </x14:conditionalFormatting>
        <x14:conditionalFormatting xmlns:xm="http://schemas.microsoft.com/office/excel/2006/main">
          <x14:cfRule type="cellIs" priority="164" operator="between" id="{A8AD60DE-016D-40C4-8869-77D1B1E5905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U95:U96</xm:sqref>
        </x14:conditionalFormatting>
        <x14:conditionalFormatting xmlns:xm="http://schemas.microsoft.com/office/excel/2006/main">
          <x14:cfRule type="cellIs" priority="162" operator="between" id="{C6259056-C119-4DC7-BB03-43D505F0B55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63" operator="equal" id="{BAF61BD6-EEE2-40BB-8D66-BEDEBFFE716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U95:U96</xm:sqref>
        </x14:conditionalFormatting>
        <x14:conditionalFormatting xmlns:xm="http://schemas.microsoft.com/office/excel/2006/main">
          <x14:cfRule type="cellIs" priority="159" operator="equal" id="{098E0029-D4CB-49D9-BEA1-6F99399F70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0" operator="equal" id="{C0EFFD27-7C53-4FED-B6D9-112742816C0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U94</xm:sqref>
        </x14:conditionalFormatting>
        <x14:conditionalFormatting xmlns:xm="http://schemas.microsoft.com/office/excel/2006/main">
          <x14:cfRule type="cellIs" priority="157" operator="equal" id="{C3334E73-787C-47D9-BEEA-FDFA0D41461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8" operator="equal" id="{D6683E43-E15F-4655-AAB1-EAC2F3FE9ED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U94</xm:sqref>
        </x14:conditionalFormatting>
        <x14:conditionalFormatting xmlns:xm="http://schemas.microsoft.com/office/excel/2006/main">
          <x14:cfRule type="cellIs" priority="154" operator="equal" id="{BF3F9265-28E7-4722-9E14-8EBB4D737E4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5" operator="equal" id="{0DF223D9-67C2-4312-A2EB-D9D57951FE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6" operator="equal" id="{C5577D38-CCFD-4DA7-A038-FD5C9E16B62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U94</xm:sqref>
        </x14:conditionalFormatting>
        <x14:conditionalFormatting xmlns:xm="http://schemas.microsoft.com/office/excel/2006/main">
          <x14:cfRule type="cellIs" priority="153" operator="between" id="{F378546F-5990-4174-8C72-3CE28F1842B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U94</xm:sqref>
        </x14:conditionalFormatting>
        <x14:conditionalFormatting xmlns:xm="http://schemas.microsoft.com/office/excel/2006/main">
          <x14:cfRule type="cellIs" priority="152" operator="between" id="{36FB3EB0-3E2D-4DD2-838F-E69BA0A16F4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U94</xm:sqref>
        </x14:conditionalFormatting>
        <x14:conditionalFormatting xmlns:xm="http://schemas.microsoft.com/office/excel/2006/main">
          <x14:cfRule type="cellIs" priority="151" operator="between" id="{4A912432-F41C-4B64-A0E9-52BA09FC916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U94</xm:sqref>
        </x14:conditionalFormatting>
        <x14:conditionalFormatting xmlns:xm="http://schemas.microsoft.com/office/excel/2006/main">
          <x14:cfRule type="cellIs" priority="150" operator="between" id="{AF25EA8C-D728-4AD8-AD3A-9D7CF587D68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U94</xm:sqref>
        </x14:conditionalFormatting>
        <x14:conditionalFormatting xmlns:xm="http://schemas.microsoft.com/office/excel/2006/main">
          <x14:cfRule type="cellIs" priority="149" operator="between" id="{C99D7728-870D-40FF-9B14-8D91E658AF2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U94</xm:sqref>
        </x14:conditionalFormatting>
        <x14:conditionalFormatting xmlns:xm="http://schemas.microsoft.com/office/excel/2006/main">
          <x14:cfRule type="cellIs" priority="144" operator="equal" id="{D6747D17-5EAE-41B9-80D3-0857662BF21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5" operator="equal" id="{2484FD1D-8739-4923-AEE9-8B072524E7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6" operator="equal" id="{76E0403F-CC48-443A-9440-BCE2FBFEBB5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U94</xm:sqref>
        </x14:conditionalFormatting>
        <x14:conditionalFormatting xmlns:xm="http://schemas.microsoft.com/office/excel/2006/main">
          <x14:cfRule type="cellIs" priority="142" operator="equal" id="{125FB43C-A25F-4975-8C1F-45ABE8AD388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3" operator="equal" id="{1B39C73C-DB4C-4B07-81AD-47C3CBD5DE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U94</xm:sqref>
        </x14:conditionalFormatting>
        <x14:conditionalFormatting xmlns:xm="http://schemas.microsoft.com/office/excel/2006/main">
          <x14:cfRule type="cellIs" priority="139" operator="equal" id="{79E684E3-D8C6-465C-886D-27397D071E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0" operator="equal" id="{DB48B6B6-CE1C-4080-8964-A39DB701AAA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1" operator="equal" id="{8BAD5C67-8F9B-4FE2-9BAF-56F82F6567A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U91</xm:sqref>
        </x14:conditionalFormatting>
        <x14:conditionalFormatting xmlns:xm="http://schemas.microsoft.com/office/excel/2006/main">
          <x14:cfRule type="cellIs" priority="138" operator="between" id="{5476D79A-9A19-48BE-9436-AEC37F38A5E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U91</xm:sqref>
        </x14:conditionalFormatting>
        <x14:conditionalFormatting xmlns:xm="http://schemas.microsoft.com/office/excel/2006/main">
          <x14:cfRule type="cellIs" priority="137" operator="between" id="{204D8AC3-7BD2-445A-8FF9-C2D9E348444D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U91</xm:sqref>
        </x14:conditionalFormatting>
        <x14:conditionalFormatting xmlns:xm="http://schemas.microsoft.com/office/excel/2006/main">
          <x14:cfRule type="cellIs" priority="136" operator="between" id="{3340F952-D66B-400E-BE49-BCC0CCCA0D3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U91</xm:sqref>
        </x14:conditionalFormatting>
        <x14:conditionalFormatting xmlns:xm="http://schemas.microsoft.com/office/excel/2006/main">
          <x14:cfRule type="cellIs" priority="135" operator="between" id="{DC446875-65E3-46D5-B188-B190E8A717F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U91</xm:sqref>
        </x14:conditionalFormatting>
        <x14:conditionalFormatting xmlns:xm="http://schemas.microsoft.com/office/excel/2006/main">
          <x14:cfRule type="cellIs" priority="134" operator="between" id="{2781F5B3-045E-4B0F-8DD4-38CE83BD455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U91</xm:sqref>
        </x14:conditionalFormatting>
        <x14:conditionalFormatting xmlns:xm="http://schemas.microsoft.com/office/excel/2006/main">
          <x14:cfRule type="cellIs" priority="132" operator="equal" id="{9EF5DF28-8259-4F83-97F0-A6CD2AC8B1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3" operator="equal" id="{9A3425D8-2E96-4DF7-8C94-9F2C4610868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U91</xm:sqref>
        </x14:conditionalFormatting>
        <x14:conditionalFormatting xmlns:xm="http://schemas.microsoft.com/office/excel/2006/main">
          <x14:cfRule type="cellIs" priority="130" operator="between" id="{4ADEECF6-5C29-41BE-94EA-09FF37C0BC8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31" operator="equal" id="{996A1048-2C04-4C4A-B23E-77E0C7035CE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U91</xm:sqref>
        </x14:conditionalFormatting>
        <x14:conditionalFormatting xmlns:xm="http://schemas.microsoft.com/office/excel/2006/main">
          <x14:cfRule type="cellIs" priority="126" operator="equal" id="{6BC7B62C-4B1D-425B-8A4F-96EE24AF15F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7" operator="equal" id="{AC7C7B09-355E-4386-8B55-67BBF51269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8" operator="equal" id="{263C303E-EBC8-471B-9F2D-46A7FA92FC8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U85</xm:sqref>
        </x14:conditionalFormatting>
        <x14:conditionalFormatting xmlns:xm="http://schemas.microsoft.com/office/excel/2006/main">
          <x14:cfRule type="cellIs" priority="125" operator="between" id="{B1841FF7-96F1-475F-BF4B-5A8DAC83EC8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U85</xm:sqref>
        </x14:conditionalFormatting>
        <x14:conditionalFormatting xmlns:xm="http://schemas.microsoft.com/office/excel/2006/main">
          <x14:cfRule type="cellIs" priority="124" operator="between" id="{8EDE4C33-CFB6-4D05-9C7F-E9578FAB82A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U85</xm:sqref>
        </x14:conditionalFormatting>
        <x14:conditionalFormatting xmlns:xm="http://schemas.microsoft.com/office/excel/2006/main">
          <x14:cfRule type="cellIs" priority="123" operator="between" id="{5C35DEAB-DBC4-4C57-9A0C-08AECE1A86B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U85</xm:sqref>
        </x14:conditionalFormatting>
        <x14:conditionalFormatting xmlns:xm="http://schemas.microsoft.com/office/excel/2006/main">
          <x14:cfRule type="cellIs" priority="122" operator="between" id="{C39FDFCF-1A4A-4153-B845-97128449AB7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U85</xm:sqref>
        </x14:conditionalFormatting>
        <x14:conditionalFormatting xmlns:xm="http://schemas.microsoft.com/office/excel/2006/main">
          <x14:cfRule type="cellIs" priority="121" operator="between" id="{1AF4A417-D589-4645-A52C-5E4F91A29EF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U85</xm:sqref>
        </x14:conditionalFormatting>
        <x14:conditionalFormatting xmlns:xm="http://schemas.microsoft.com/office/excel/2006/main">
          <x14:cfRule type="cellIs" priority="119" operator="equal" id="{E7D2656A-774B-4CF9-B6F5-D44975066B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0" operator="equal" id="{66514635-DDFD-494E-94AE-049C8613209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U85</xm:sqref>
        </x14:conditionalFormatting>
        <x14:conditionalFormatting xmlns:xm="http://schemas.microsoft.com/office/excel/2006/main">
          <x14:cfRule type="cellIs" priority="117" operator="between" id="{5D1D04FE-A2D7-4C70-9595-92B733C247D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18" operator="equal" id="{5521EBB8-166C-4E2F-B68B-17F95ABED1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U85</xm:sqref>
        </x14:conditionalFormatting>
        <x14:conditionalFormatting xmlns:xm="http://schemas.microsoft.com/office/excel/2006/main">
          <x14:cfRule type="cellIs" priority="113" operator="equal" id="{4F4CD256-8E9A-436A-ABD4-F45921BC2C7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4" operator="equal" id="{FDBC89C7-E8C6-4CC5-BF07-CDF0484F6A7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U134</xm:sqref>
        </x14:conditionalFormatting>
        <x14:conditionalFormatting xmlns:xm="http://schemas.microsoft.com/office/excel/2006/main">
          <x14:cfRule type="cellIs" priority="110" operator="equal" id="{80BD0F4D-3212-426B-8C9C-47D1D8AF912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1" operator="equal" id="{FBC3E212-7E17-4C03-9F4E-08C560083F7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2" operator="equal" id="{D2B87203-8B80-4AB3-B4E0-A5DB63D12AC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U134</xm:sqref>
        </x14:conditionalFormatting>
        <x14:conditionalFormatting xmlns:xm="http://schemas.microsoft.com/office/excel/2006/main">
          <x14:cfRule type="cellIs" priority="108" operator="equal" id="{FE4D5822-8042-4C60-B717-43C1DFCBE7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9" operator="equal" id="{04A5E8EC-1CDF-48AD-AF16-6D673DD1689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U134</xm:sqref>
        </x14:conditionalFormatting>
        <x14:conditionalFormatting xmlns:xm="http://schemas.microsoft.com/office/excel/2006/main">
          <x14:cfRule type="cellIs" priority="107" operator="between" id="{2BA679B1-1F52-4EA2-A779-9F1E49FE516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U134</xm:sqref>
        </x14:conditionalFormatting>
        <x14:conditionalFormatting xmlns:xm="http://schemas.microsoft.com/office/excel/2006/main">
          <x14:cfRule type="cellIs" priority="106" operator="between" id="{0C053DFF-464D-4381-B2DB-F43504DA164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U134</xm:sqref>
        </x14:conditionalFormatting>
        <x14:conditionalFormatting xmlns:xm="http://schemas.microsoft.com/office/excel/2006/main">
          <x14:cfRule type="cellIs" priority="105" operator="between" id="{DAC81EA8-6EA4-4435-8083-FE3140A1CE2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U134</xm:sqref>
        </x14:conditionalFormatting>
        <x14:conditionalFormatting xmlns:xm="http://schemas.microsoft.com/office/excel/2006/main">
          <x14:cfRule type="cellIs" priority="104" operator="between" id="{8ED2156D-6D6B-4827-9161-762CC21E301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U134</xm:sqref>
        </x14:conditionalFormatting>
        <x14:conditionalFormatting xmlns:xm="http://schemas.microsoft.com/office/excel/2006/main">
          <x14:cfRule type="cellIs" priority="103" operator="between" id="{DA8C898B-24EC-432C-A689-FB2A32D9186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U134</xm:sqref>
        </x14:conditionalFormatting>
        <x14:conditionalFormatting xmlns:xm="http://schemas.microsoft.com/office/excel/2006/main">
          <x14:cfRule type="cellIs" priority="101" operator="between" id="{1B4FAA66-CEB8-4BBE-B6CF-AA69041E7B6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02" operator="equal" id="{A5511042-4C73-480C-AF92-61A82A09AF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U134</xm:sqref>
        </x14:conditionalFormatting>
        <x14:conditionalFormatting xmlns:xm="http://schemas.microsoft.com/office/excel/2006/main">
          <x14:cfRule type="cellIs" priority="83" operator="equal" id="{ACEE21BD-034B-4460-9934-802ECA48C2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4" operator="equal" id="{010272A3-C144-4889-AF21-6F7BB3FC85E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5" operator="equal" id="{7388E6F9-9F46-40B6-9637-3E93C575981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R66:T67</xm:sqref>
        </x14:conditionalFormatting>
        <x14:conditionalFormatting xmlns:xm="http://schemas.microsoft.com/office/excel/2006/main">
          <x14:cfRule type="cellIs" priority="69" operator="between" id="{19117EC6-7604-4851-8586-EFF14E0C19E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R68:T68</xm:sqref>
        </x14:conditionalFormatting>
        <x14:conditionalFormatting xmlns:xm="http://schemas.microsoft.com/office/excel/2006/main">
          <x14:cfRule type="cellIs" priority="68" operator="between" id="{D9B4C3BC-948F-4EF0-B845-19771F7C947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R68:T68</xm:sqref>
        </x14:conditionalFormatting>
        <x14:conditionalFormatting xmlns:xm="http://schemas.microsoft.com/office/excel/2006/main">
          <x14:cfRule type="cellIs" priority="67" operator="between" id="{0592A8F2-8053-4D95-AC3B-87C4B4AD284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R68:T68</xm:sqref>
        </x14:conditionalFormatting>
        <x14:conditionalFormatting xmlns:xm="http://schemas.microsoft.com/office/excel/2006/main">
          <x14:cfRule type="cellIs" priority="66" operator="between" id="{FD145518-1F87-4EAB-9D50-45E32041306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R68:T68</xm:sqref>
        </x14:conditionalFormatting>
        <x14:conditionalFormatting xmlns:xm="http://schemas.microsoft.com/office/excel/2006/main">
          <x14:cfRule type="cellIs" priority="65" operator="between" id="{FA110573-E88E-4EB1-A0D7-A7525CD1ECB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R68:T68</xm:sqref>
        </x14:conditionalFormatting>
        <x14:conditionalFormatting xmlns:xm="http://schemas.microsoft.com/office/excel/2006/main">
          <x14:cfRule type="cellIs" priority="76" operator="equal" id="{A41CBFC8-E845-4E09-AA7E-6E6BC8E5D1A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7" operator="equal" id="{AFEC21CD-48BE-4396-BE67-B2CECA424D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R66:T67</xm:sqref>
        </x14:conditionalFormatting>
        <x14:conditionalFormatting xmlns:xm="http://schemas.microsoft.com/office/excel/2006/main">
          <x14:cfRule type="cellIs" priority="61" operator="between" id="{E8038A11-DC95-4F21-914D-2F650EEDCC2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2" operator="equal" id="{9A0B7F98-03EE-4C1B-94F1-0B8C8CFECE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R68:T68</xm:sqref>
        </x14:conditionalFormatting>
        <x14:conditionalFormatting xmlns:xm="http://schemas.microsoft.com/office/excel/2006/main">
          <x14:cfRule type="cellIs" priority="70" operator="equal" id="{CC9EB1A8-2800-46D6-AD2E-46BCF9ABCD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1" operator="equal" id="{FAC94C59-0BB4-483A-B758-7FFE7FDDFC4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2" operator="equal" id="{00F4BBF5-D480-4A85-84CE-FBD46C5E13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R68:T68</xm:sqref>
        </x14:conditionalFormatting>
        <x14:conditionalFormatting xmlns:xm="http://schemas.microsoft.com/office/excel/2006/main">
          <x14:cfRule type="cellIs" priority="63" operator="equal" id="{9ADABF1C-1633-4EC6-B739-51286F0DE4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4" operator="equal" id="{3B0DDB3C-041B-44F2-8698-F446A420A5B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R68:T68</xm:sqref>
        </x14:conditionalFormatting>
        <x14:conditionalFormatting xmlns:xm="http://schemas.microsoft.com/office/excel/2006/main">
          <x14:cfRule type="cellIs" priority="56" operator="between" id="{F601F94A-6B56-47C8-BA7C-A5F929897C35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R69:V71</xm:sqref>
        </x14:conditionalFormatting>
        <x14:conditionalFormatting xmlns:xm="http://schemas.microsoft.com/office/excel/2006/main">
          <x14:cfRule type="cellIs" priority="55" operator="between" id="{4E47063B-CD7D-4CF3-9B97-04DDE5D545D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R69:V71</xm:sqref>
        </x14:conditionalFormatting>
        <x14:conditionalFormatting xmlns:xm="http://schemas.microsoft.com/office/excel/2006/main">
          <x14:cfRule type="cellIs" priority="54" operator="between" id="{DFC327EA-A302-4879-BB91-FCE642526D2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R69:V71</xm:sqref>
        </x14:conditionalFormatting>
        <x14:conditionalFormatting xmlns:xm="http://schemas.microsoft.com/office/excel/2006/main">
          <x14:cfRule type="cellIs" priority="53" operator="between" id="{1A1E6538-412F-496E-B2DE-F39590F84CE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R69:V71</xm:sqref>
        </x14:conditionalFormatting>
        <x14:conditionalFormatting xmlns:xm="http://schemas.microsoft.com/office/excel/2006/main">
          <x14:cfRule type="cellIs" priority="52" operator="between" id="{5FD917E0-05DC-43B4-8FFE-5734A05CF64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R69:V71</xm:sqref>
        </x14:conditionalFormatting>
        <x14:conditionalFormatting xmlns:xm="http://schemas.microsoft.com/office/excel/2006/main">
          <x14:cfRule type="cellIs" priority="48" operator="between" id="{48776C19-BDF7-49C8-8B97-57EDEC051EA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9" operator="equal" id="{9D2379B7-45D5-4102-9822-8594B2DC9BA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R69:V71</xm:sqref>
        </x14:conditionalFormatting>
        <x14:conditionalFormatting xmlns:xm="http://schemas.microsoft.com/office/excel/2006/main">
          <x14:cfRule type="cellIs" priority="57" operator="equal" id="{736A6C06-B6E9-4D51-B728-7E7BFE8DA0D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" operator="equal" id="{1024F8A9-F05B-4DC6-8D66-864A70BF1F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" operator="equal" id="{DCA6F6E4-DFBE-47A0-8236-A91BEFDB1C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R69:V71</xm:sqref>
        </x14:conditionalFormatting>
        <x14:conditionalFormatting xmlns:xm="http://schemas.microsoft.com/office/excel/2006/main">
          <x14:cfRule type="cellIs" priority="50" operator="equal" id="{97D3B791-CB00-4872-B54D-EE22F58CAB4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1" operator="equal" id="{A985F421-82BA-4B59-B7B9-D5B38A55290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R69:V71</xm:sqref>
        </x14:conditionalFormatting>
        <x14:conditionalFormatting xmlns:xm="http://schemas.microsoft.com/office/excel/2006/main">
          <x14:cfRule type="cellIs" priority="29" operator="equal" id="{C6FE7718-89F6-48E4-A85B-B5B6DB0A022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" operator="equal" id="{A24D34A3-BCDF-49FA-93A3-9CCFB91936B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" operator="equal" id="{46936023-F3A3-4B9B-98AD-4A08A2440F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S156</xm:sqref>
        </x14:conditionalFormatting>
        <x14:conditionalFormatting xmlns:xm="http://schemas.microsoft.com/office/excel/2006/main">
          <x14:cfRule type="cellIs" priority="27" operator="equal" id="{BF1BF228-D45A-4A42-87A5-981D821118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" operator="equal" id="{AC569BEC-7200-4401-87A8-27729437EC1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S156</xm:sqref>
        </x14:conditionalFormatting>
        <x14:conditionalFormatting xmlns:xm="http://schemas.microsoft.com/office/excel/2006/main">
          <x14:cfRule type="cellIs" priority="26" operator="between" id="{F7E458A5-434E-433F-988D-5268445B9D7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S156</xm:sqref>
        </x14:conditionalFormatting>
        <x14:conditionalFormatting xmlns:xm="http://schemas.microsoft.com/office/excel/2006/main">
          <x14:cfRule type="cellIs" priority="25" operator="between" id="{34B0EEDE-D588-454B-9C6A-DFD5559CA75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S156</xm:sqref>
        </x14:conditionalFormatting>
        <x14:conditionalFormatting xmlns:xm="http://schemas.microsoft.com/office/excel/2006/main">
          <x14:cfRule type="cellIs" priority="24" operator="between" id="{884BC3BF-759B-41BE-9CE3-D26F76F8C79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S156</xm:sqref>
        </x14:conditionalFormatting>
        <x14:conditionalFormatting xmlns:xm="http://schemas.microsoft.com/office/excel/2006/main">
          <x14:cfRule type="cellIs" priority="23" operator="between" id="{829F4C09-9CD5-4793-8829-F16D4ED3E07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S156</xm:sqref>
        </x14:conditionalFormatting>
        <x14:conditionalFormatting xmlns:xm="http://schemas.microsoft.com/office/excel/2006/main">
          <x14:cfRule type="cellIs" priority="22" operator="between" id="{122F2400-B95F-4105-9654-2936623E729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S156</xm:sqref>
        </x14:conditionalFormatting>
        <x14:conditionalFormatting xmlns:xm="http://schemas.microsoft.com/office/excel/2006/main">
          <x14:cfRule type="cellIs" priority="20" operator="between" id="{9613F553-D703-460D-A557-14D74C838AA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1" operator="equal" id="{61129DCB-0C02-4704-9F67-4B61773C81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S156</xm:sqref>
        </x14:conditionalFormatting>
        <x14:conditionalFormatting xmlns:xm="http://schemas.microsoft.com/office/excel/2006/main">
          <x14:cfRule type="cellIs" priority="18" operator="equal" id="{40283963-9B44-468A-919D-857D9F2480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" operator="equal" id="{A4027505-7A53-40BF-B16D-C2EC08C53C6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S156</xm:sqref>
        </x14:conditionalFormatting>
        <x14:conditionalFormatting xmlns:xm="http://schemas.microsoft.com/office/excel/2006/main">
          <x14:cfRule type="cellIs" priority="14" operator="equal" id="{2F68DC8D-4F84-45F1-BD7D-389AA4ECF8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" operator="equal" id="{BCC9FDC7-ACAD-49DC-B0BA-05CE0EE28C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" operator="equal" id="{796F37AD-1F7C-41AA-98D0-F18D6CF6B7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T157</xm:sqref>
        </x14:conditionalFormatting>
        <x14:conditionalFormatting xmlns:xm="http://schemas.microsoft.com/office/excel/2006/main">
          <x14:cfRule type="cellIs" priority="12" operator="equal" id="{BEA1F308-E829-4C53-8C7C-B0D07B58520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" operator="equal" id="{4115EE3E-3775-449A-9E00-1770495DD7B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T157</xm:sqref>
        </x14:conditionalFormatting>
        <x14:conditionalFormatting xmlns:xm="http://schemas.microsoft.com/office/excel/2006/main">
          <x14:cfRule type="cellIs" priority="11" operator="between" id="{A94BC08B-1B9F-4018-87F4-3E9BE702BE1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T157</xm:sqref>
        </x14:conditionalFormatting>
        <x14:conditionalFormatting xmlns:xm="http://schemas.microsoft.com/office/excel/2006/main">
          <x14:cfRule type="cellIs" priority="10" operator="between" id="{AC6FFEF5-2CEA-4168-9A74-E6A4946C7F5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T157</xm:sqref>
        </x14:conditionalFormatting>
        <x14:conditionalFormatting xmlns:xm="http://schemas.microsoft.com/office/excel/2006/main">
          <x14:cfRule type="cellIs" priority="9" operator="between" id="{2B995202-D947-498E-9845-AE9C588B530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T157</xm:sqref>
        </x14:conditionalFormatting>
        <x14:conditionalFormatting xmlns:xm="http://schemas.microsoft.com/office/excel/2006/main">
          <x14:cfRule type="cellIs" priority="8" operator="between" id="{219F0342-CDC4-4403-880A-5DE8197C86F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T157</xm:sqref>
        </x14:conditionalFormatting>
        <x14:conditionalFormatting xmlns:xm="http://schemas.microsoft.com/office/excel/2006/main">
          <x14:cfRule type="cellIs" priority="7" operator="between" id="{82965C76-D5B3-40BC-9E3B-2036D7740E1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T157</xm:sqref>
        </x14:conditionalFormatting>
        <x14:conditionalFormatting xmlns:xm="http://schemas.microsoft.com/office/excel/2006/main">
          <x14:cfRule type="cellIs" priority="5" operator="between" id="{E9045613-C072-4C0E-A12C-693E9AE4180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" operator="equal" id="{62FF4021-3602-4DE7-AE3D-AA1C31BE2F6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T157</xm:sqref>
        </x14:conditionalFormatting>
        <x14:conditionalFormatting xmlns:xm="http://schemas.microsoft.com/office/excel/2006/main">
          <x14:cfRule type="cellIs" priority="3" operator="equal" id="{B0B2491A-3D16-4B86-860E-BD0BF51099B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" operator="equal" id="{93555A12-75E8-4ED0-9BA2-BEB1D95A59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T157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3AD05-3B65-4B1B-B43F-646AEF5D7ADD}">
  <sheetPr>
    <tabColor theme="6" tint="0.59999389629810485"/>
    <pageSetUpPr autoPageBreaks="0" fitToPage="1"/>
  </sheetPr>
  <dimension ref="A1:Z205"/>
  <sheetViews>
    <sheetView tabSelected="1" zoomScale="79" zoomScaleNormal="40" workbookViewId="0">
      <selection activeCell="V36" sqref="V36"/>
    </sheetView>
  </sheetViews>
  <sheetFormatPr defaultColWidth="9.140625" defaultRowHeight="15"/>
  <cols>
    <col min="1" max="1" width="3.42578125" style="64" customWidth="1"/>
    <col min="2" max="2" width="18.140625" style="65" hidden="1" customWidth="1"/>
    <col min="3" max="3" width="75.7109375" style="65" customWidth="1"/>
    <col min="4" max="5" width="13.28515625" style="65" hidden="1" customWidth="1"/>
    <col min="6" max="6" width="10.28515625" style="65" hidden="1" customWidth="1"/>
    <col min="7" max="7" width="9.42578125" style="65" hidden="1" customWidth="1"/>
    <col min="8" max="8" width="10.85546875" style="65" hidden="1" customWidth="1"/>
    <col min="9" max="9" width="12.5703125" style="65" hidden="1" customWidth="1"/>
    <col min="10" max="10" width="47.7109375" style="65" hidden="1" customWidth="1"/>
    <col min="11" max="11" width="17.28515625" style="65" hidden="1" customWidth="1"/>
    <col min="12" max="12" width="32.42578125" style="65" hidden="1" customWidth="1"/>
    <col min="13" max="16" width="34.42578125" style="65" hidden="1" customWidth="1"/>
    <col min="17" max="17" width="37.140625" style="65" hidden="1" customWidth="1"/>
    <col min="18" max="19" width="37" style="65" hidden="1" customWidth="1"/>
    <col min="20" max="22" width="37" style="65" customWidth="1"/>
    <col min="23" max="23" width="39.42578125" style="65" hidden="1" customWidth="1"/>
    <col min="24" max="24" width="41.28515625" style="65" customWidth="1"/>
    <col min="25" max="16384" width="9.140625" style="65"/>
  </cols>
  <sheetData>
    <row r="1" spans="1:23">
      <c r="B1" s="1" t="s">
        <v>1</v>
      </c>
      <c r="L1" s="290"/>
      <c r="M1" s="290"/>
    </row>
    <row r="2" spans="1:23" ht="30">
      <c r="B2" s="1"/>
      <c r="L2" s="65" t="s">
        <v>800</v>
      </c>
      <c r="M2" s="65" t="s">
        <v>801</v>
      </c>
      <c r="N2" s="65" t="s">
        <v>857</v>
      </c>
      <c r="O2" s="158" t="s">
        <v>858</v>
      </c>
      <c r="P2" s="431" t="s">
        <v>910</v>
      </c>
      <c r="Q2" s="65" t="s">
        <v>997</v>
      </c>
      <c r="R2" s="65" t="s">
        <v>998</v>
      </c>
      <c r="S2" s="65" t="s">
        <v>1051</v>
      </c>
      <c r="T2" s="65" t="s">
        <v>1065</v>
      </c>
      <c r="U2" s="65" t="s">
        <v>1070</v>
      </c>
      <c r="V2" s="65" t="s">
        <v>1124</v>
      </c>
    </row>
    <row r="3" spans="1:23" hidden="1">
      <c r="B3" s="66" t="s">
        <v>116</v>
      </c>
    </row>
    <row r="4" spans="1:23" hidden="1">
      <c r="B4" s="67" t="s">
        <v>117</v>
      </c>
      <c r="C4" s="65" t="s">
        <v>118</v>
      </c>
      <c r="L4" s="362"/>
    </row>
    <row r="5" spans="1:23" hidden="1">
      <c r="B5" s="68" t="s">
        <v>119</v>
      </c>
      <c r="C5" s="65" t="s">
        <v>120</v>
      </c>
      <c r="L5" s="363"/>
    </row>
    <row r="6" spans="1:23" hidden="1">
      <c r="B6" s="69" t="s">
        <v>121</v>
      </c>
      <c r="C6" s="65" t="s">
        <v>122</v>
      </c>
      <c r="L6" s="363"/>
    </row>
    <row r="7" spans="1:23" hidden="1">
      <c r="B7" s="70" t="s">
        <v>123</v>
      </c>
      <c r="C7" s="65" t="s">
        <v>124</v>
      </c>
      <c r="L7" s="363"/>
    </row>
    <row r="8" spans="1:23" hidden="1">
      <c r="B8" s="71" t="s">
        <v>125</v>
      </c>
      <c r="C8" s="65" t="s">
        <v>126</v>
      </c>
      <c r="L8" s="363"/>
    </row>
    <row r="9" spans="1:23" hidden="1">
      <c r="B9" s="72" t="s">
        <v>127</v>
      </c>
      <c r="C9" s="65" t="s">
        <v>128</v>
      </c>
      <c r="L9" s="363"/>
      <c r="M9" s="73" t="e">
        <f>#REF!-180</f>
        <v>#REF!</v>
      </c>
      <c r="N9" s="73" t="e">
        <f>#REF!-180</f>
        <v>#REF!</v>
      </c>
      <c r="O9" s="73" t="e">
        <f>#REF!-180</f>
        <v>#REF!</v>
      </c>
      <c r="P9" s="73" t="e">
        <f>#REF!-180</f>
        <v>#REF!</v>
      </c>
      <c r="Q9" s="73" t="e">
        <f>#REF!-180</f>
        <v>#REF!</v>
      </c>
      <c r="R9" s="73" t="e">
        <f>#REF!-180</f>
        <v>#REF!</v>
      </c>
      <c r="S9" s="73" t="e">
        <f>#REF!-180</f>
        <v>#REF!</v>
      </c>
      <c r="T9" s="73" t="e">
        <f>#REF!-180</f>
        <v>#REF!</v>
      </c>
      <c r="U9" s="73"/>
      <c r="V9" s="73"/>
      <c r="W9" s="73" t="e">
        <f>#REF!-180</f>
        <v>#REF!</v>
      </c>
    </row>
    <row r="10" spans="1:23" hidden="1">
      <c r="B10" s="74" t="s">
        <v>129</v>
      </c>
      <c r="C10" s="65" t="s">
        <v>130</v>
      </c>
      <c r="L10" s="363"/>
    </row>
    <row r="11" spans="1:23">
      <c r="L11" s="363"/>
      <c r="O11" s="65" t="s">
        <v>922</v>
      </c>
      <c r="P11" s="364" t="s">
        <v>1102</v>
      </c>
      <c r="Q11" s="364" t="s">
        <v>1102</v>
      </c>
      <c r="R11" s="364" t="s">
        <v>1102</v>
      </c>
      <c r="S11" s="65" t="s">
        <v>1053</v>
      </c>
      <c r="T11" s="65" t="s">
        <v>1071</v>
      </c>
      <c r="U11" s="65" t="s">
        <v>1071</v>
      </c>
      <c r="V11" s="65" t="s">
        <v>1071</v>
      </c>
      <c r="W11" s="65" t="s">
        <v>862</v>
      </c>
    </row>
    <row r="12" spans="1:23" s="78" customFormat="1" ht="30">
      <c r="A12" s="64"/>
      <c r="B12" s="75" t="s">
        <v>131</v>
      </c>
      <c r="C12" s="76" t="s">
        <v>132</v>
      </c>
      <c r="D12" s="76" t="s">
        <v>133</v>
      </c>
      <c r="E12" s="76" t="s">
        <v>366</v>
      </c>
      <c r="F12" s="76" t="s">
        <v>371</v>
      </c>
      <c r="G12" s="77" t="s">
        <v>134</v>
      </c>
      <c r="H12" s="77" t="s">
        <v>135</v>
      </c>
      <c r="I12" s="76" t="s">
        <v>136</v>
      </c>
      <c r="J12" s="76" t="s">
        <v>137</v>
      </c>
      <c r="K12" s="76" t="s">
        <v>138</v>
      </c>
      <c r="L12" s="106" t="s">
        <v>765</v>
      </c>
      <c r="M12" s="106" t="s">
        <v>706</v>
      </c>
      <c r="N12" s="106" t="s">
        <v>707</v>
      </c>
      <c r="O12" s="106" t="s">
        <v>708</v>
      </c>
      <c r="P12" s="106" t="s">
        <v>709</v>
      </c>
      <c r="Q12" s="106" t="s">
        <v>710</v>
      </c>
      <c r="R12" s="106" t="s">
        <v>711</v>
      </c>
      <c r="S12" s="106" t="s">
        <v>1052</v>
      </c>
      <c r="T12" s="459" t="s">
        <v>1055</v>
      </c>
      <c r="U12" s="459" t="s">
        <v>1069</v>
      </c>
      <c r="V12" s="459" t="s">
        <v>1123</v>
      </c>
      <c r="W12" s="65" t="s">
        <v>869</v>
      </c>
    </row>
    <row r="13" spans="1:23" s="78" customFormat="1">
      <c r="A13" s="64"/>
      <c r="B13" s="75"/>
      <c r="C13" s="336" t="s">
        <v>718</v>
      </c>
      <c r="D13" s="76"/>
      <c r="E13" s="76"/>
      <c r="F13" s="76"/>
      <c r="G13" s="81"/>
      <c r="H13" s="82"/>
      <c r="I13" s="81"/>
      <c r="J13" s="83"/>
      <c r="K13" s="81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</row>
    <row r="14" spans="1:23" s="78" customFormat="1">
      <c r="A14" s="64"/>
      <c r="B14" s="75"/>
      <c r="C14" s="76" t="s">
        <v>719</v>
      </c>
      <c r="D14" s="76"/>
      <c r="E14" s="76"/>
      <c r="F14" s="76"/>
      <c r="G14" s="81">
        <v>15</v>
      </c>
      <c r="H14" s="82" t="e">
        <f>NETWORKDAYS(INDEX(#REF!,MATCH(C14,$C$51:$C$195,0)),INDEX(#REF!,MATCH(J14,$C$51:$C$195,0)))-1</f>
        <v>#REF!</v>
      </c>
      <c r="I14" s="81" t="s">
        <v>143</v>
      </c>
      <c r="J14" s="83" t="str">
        <f>C15</f>
        <v>Fabric ID</v>
      </c>
      <c r="K14" s="81" t="s">
        <v>144</v>
      </c>
      <c r="L14" s="84">
        <v>43874</v>
      </c>
      <c r="M14" s="84">
        <v>43930</v>
      </c>
      <c r="N14" s="84">
        <v>43979</v>
      </c>
      <c r="O14" s="84">
        <v>44028</v>
      </c>
      <c r="P14" s="84">
        <v>44098</v>
      </c>
      <c r="Q14" s="84">
        <v>44133</v>
      </c>
      <c r="R14" s="84">
        <v>44224</v>
      </c>
      <c r="S14" s="84">
        <f>IFERROR(IF($I14="Before",INDEX(S:S,MATCH($J14,$C:$C,0))-$G14,INDEX(S:S,MATCH($J14,$C:$C,0))+$G14),"")</f>
        <v>44280</v>
      </c>
      <c r="T14" s="84">
        <v>44329</v>
      </c>
      <c r="U14" s="84">
        <v>44385</v>
      </c>
      <c r="V14" s="84">
        <v>44462</v>
      </c>
      <c r="W14" s="84">
        <f>IFERROR(IF($I14="Before",INDEX(W:W,MATCH($J14,$C:$C,0))-$G14,INDEX(W:W,MATCH($J14,$C:$C,0))+$G14),"")</f>
        <v>44231</v>
      </c>
    </row>
    <row r="15" spans="1:23" s="78" customFormat="1">
      <c r="A15" s="64"/>
      <c r="B15" s="75"/>
      <c r="C15" s="76" t="s">
        <v>720</v>
      </c>
      <c r="D15" s="76"/>
      <c r="E15" s="76"/>
      <c r="F15" s="76"/>
      <c r="G15" s="81">
        <v>21</v>
      </c>
      <c r="H15" s="82" t="e">
        <f>NETWORKDAYS(INDEX(#REF!,MATCH(C15,$C$51:$C$195,0)),INDEX(#REF!,MATCH(J15,$C$51:$C$195,0)))-1</f>
        <v>#REF!</v>
      </c>
      <c r="I15" s="81" t="s">
        <v>143</v>
      </c>
      <c r="J15" s="83" t="str">
        <f>C16</f>
        <v>Blank leg requests for wash trials</v>
      </c>
      <c r="K15" s="81" t="s">
        <v>144</v>
      </c>
      <c r="L15" s="84">
        <v>43889</v>
      </c>
      <c r="M15" s="84">
        <v>43945</v>
      </c>
      <c r="N15" s="84">
        <v>43994</v>
      </c>
      <c r="O15" s="84">
        <v>44043</v>
      </c>
      <c r="P15" s="84">
        <v>44113</v>
      </c>
      <c r="Q15" s="84">
        <v>44148</v>
      </c>
      <c r="R15" s="84">
        <v>44239</v>
      </c>
      <c r="S15" s="84">
        <f>IFERROR(IF($I15="Before",INDEX(S:S,MATCH($J15,$C:$C,0))-$G15,INDEX(S:S,MATCH($J15,$C:$C,0))+$G15),"")</f>
        <v>44295</v>
      </c>
      <c r="T15" s="84">
        <v>44344</v>
      </c>
      <c r="U15" s="84">
        <v>44400</v>
      </c>
      <c r="V15" s="84">
        <v>44477</v>
      </c>
      <c r="W15" s="84">
        <f>IFERROR(IF($I15="Before",INDEX(W:W,MATCH($J15,$C:$C,0))-$G15,INDEX(W:W,MATCH($J15,$C:$C,0))+$G15),"")</f>
        <v>44246</v>
      </c>
    </row>
    <row r="16" spans="1:23" s="78" customFormat="1">
      <c r="A16" s="64"/>
      <c r="B16" s="75"/>
      <c r="C16" s="76" t="s">
        <v>721</v>
      </c>
      <c r="D16" s="76"/>
      <c r="E16" s="76"/>
      <c r="F16" s="76"/>
      <c r="G16" s="81">
        <v>31</v>
      </c>
      <c r="H16" s="82" t="e">
        <f>NETWORKDAYS(INDEX(#REF!,MATCH(C16,$C$51:$C$195,0)),INDEX(#REF!,MATCH(J16,$C$51:$C$195,0)))-1</f>
        <v>#REF!</v>
      </c>
      <c r="I16" s="81" t="s">
        <v>143</v>
      </c>
      <c r="J16" s="83" t="str">
        <f>C19</f>
        <v>Pre development travel</v>
      </c>
      <c r="K16" s="81" t="s">
        <v>144</v>
      </c>
      <c r="L16" s="84">
        <v>43910</v>
      </c>
      <c r="M16" s="84">
        <v>43966</v>
      </c>
      <c r="N16" s="84">
        <v>44015</v>
      </c>
      <c r="O16" s="84">
        <v>44064</v>
      </c>
      <c r="P16" s="84">
        <v>44134</v>
      </c>
      <c r="Q16" s="84">
        <v>44169</v>
      </c>
      <c r="R16" s="84">
        <v>44260</v>
      </c>
      <c r="S16" s="84">
        <f>IFERROR(IF($I16="Before",INDEX(S:S,MATCH($J16,$C:$C,0))-$G16,INDEX(S:S,MATCH($J16,$C:$C,0))+$G16),"")</f>
        <v>44316</v>
      </c>
      <c r="T16" s="84">
        <v>44365</v>
      </c>
      <c r="U16" s="84">
        <v>44421</v>
      </c>
      <c r="V16" s="84">
        <v>44498</v>
      </c>
      <c r="W16" s="84">
        <f>IFERROR(IF($I16="Before",INDEX(W:W,MATCH($J16,$C:$C,0))-$G16,INDEX(W:W,MATCH($J16,$C:$C,0))+$G16),"")</f>
        <v>44267</v>
      </c>
    </row>
    <row r="17" spans="1:26" s="78" customFormat="1">
      <c r="A17" s="64"/>
      <c r="B17" s="75"/>
      <c r="C17" s="76" t="s">
        <v>722</v>
      </c>
      <c r="D17" s="76"/>
      <c r="E17" s="76"/>
      <c r="F17" s="76"/>
      <c r="G17" s="81">
        <v>4</v>
      </c>
      <c r="H17" s="82" t="e">
        <f>NETWORKDAYS(INDEX(#REF!,MATCH(C17,$C$51:$C$195,0)),INDEX(#REF!,MATCH(J17,$C$51:$C$195,0)))-1</f>
        <v>#REF!</v>
      </c>
      <c r="I17" s="81" t="s">
        <v>143</v>
      </c>
      <c r="J17" s="83" t="str">
        <f>C18</f>
        <v>Wash packages X</v>
      </c>
      <c r="K17" s="81" t="s">
        <v>144</v>
      </c>
      <c r="L17" s="84">
        <v>43913</v>
      </c>
      <c r="M17" s="84">
        <v>43969</v>
      </c>
      <c r="N17" s="84">
        <v>44032</v>
      </c>
      <c r="O17" s="84">
        <v>44067</v>
      </c>
      <c r="P17" s="84">
        <v>44137</v>
      </c>
      <c r="Q17" s="84">
        <v>44179</v>
      </c>
      <c r="R17" s="84">
        <v>44263</v>
      </c>
      <c r="S17" s="84">
        <f>IFERROR(IF($I17="Before",INDEX(S:S,MATCH($J17,$C:$C,0))-$G17,INDEX(S:S,MATCH($J17,$C:$C,0))+$G17),"")</f>
        <v>44319</v>
      </c>
      <c r="T17" s="84">
        <v>44368</v>
      </c>
      <c r="U17" s="84">
        <v>44424</v>
      </c>
      <c r="V17" s="84">
        <v>44501</v>
      </c>
      <c r="W17" s="84">
        <f>IFERROR(IF($I17="Before",INDEX(W:W,MATCH($J17,$C:$C,0))-$G17,INDEX(W:W,MATCH($J17,$C:$C,0))+$G17),"")</f>
        <v>44270</v>
      </c>
    </row>
    <row r="18" spans="1:26" s="78" customFormat="1">
      <c r="A18" s="64"/>
      <c r="B18" s="75"/>
      <c r="C18" s="76" t="s">
        <v>723</v>
      </c>
      <c r="D18" s="76"/>
      <c r="E18" s="76"/>
      <c r="F18" s="76"/>
      <c r="G18" s="81">
        <v>24</v>
      </c>
      <c r="H18" s="82" t="e">
        <f>NETWORKDAYS(INDEX(#REF!,MATCH(C18,$C$51:$C$195,0)),INDEX(#REF!,MATCH(J18,$C$51:$C$195,0)))-1</f>
        <v>#REF!</v>
      </c>
      <c r="I18" s="81" t="s">
        <v>143</v>
      </c>
      <c r="J18" s="83" t="str">
        <f>C19</f>
        <v>Pre development travel</v>
      </c>
      <c r="K18" s="81" t="s">
        <v>144</v>
      </c>
      <c r="L18" s="84">
        <v>43917</v>
      </c>
      <c r="M18" s="84">
        <v>43973</v>
      </c>
      <c r="N18" s="84">
        <v>44036</v>
      </c>
      <c r="O18" s="84">
        <v>44071</v>
      </c>
      <c r="P18" s="84">
        <v>44141</v>
      </c>
      <c r="Q18" s="85">
        <v>44183</v>
      </c>
      <c r="R18" s="84">
        <v>44267</v>
      </c>
      <c r="S18" s="84">
        <f>IFERROR(IF($I18="Before",INDEX(S:S,MATCH($J18,$C:$C,0))-$G18,INDEX(S:S,MATCH($J18,$C:$C,0))+$G18),"")</f>
        <v>44323</v>
      </c>
      <c r="T18" s="84">
        <v>44372</v>
      </c>
      <c r="U18" s="84">
        <v>44428</v>
      </c>
      <c r="V18" s="84">
        <v>44505</v>
      </c>
      <c r="W18" s="84">
        <f>IFERROR(IF($I18="Before",INDEX(W:W,MATCH($J18,$C:$C,0))-$G18,INDEX(W:W,MATCH($J18,$C:$C,0))+$G18),"")</f>
        <v>44274</v>
      </c>
    </row>
    <row r="19" spans="1:26" s="78" customFormat="1">
      <c r="A19" s="64"/>
      <c r="B19" s="75"/>
      <c r="C19" s="76" t="s">
        <v>724</v>
      </c>
      <c r="D19" s="76"/>
      <c r="E19" s="76"/>
      <c r="F19" s="76"/>
      <c r="G19" s="81">
        <v>30</v>
      </c>
      <c r="H19" s="82" t="e">
        <f>NETWORKDAYS(INDEX(#REF!,MATCH(C19,$C$51:$C$195,0)),INDEX(#REF!,MATCH(J19,$C$51:$C$195,0)))-1</f>
        <v>#REF!</v>
      </c>
      <c r="I19" s="81" t="s">
        <v>143</v>
      </c>
      <c r="J19" s="83" t="str">
        <f>C21</f>
        <v>Wash development showback</v>
      </c>
      <c r="K19" s="81" t="s">
        <v>144</v>
      </c>
      <c r="L19" s="84">
        <v>43941</v>
      </c>
      <c r="M19" s="84">
        <v>43997</v>
      </c>
      <c r="N19" s="84">
        <v>44046</v>
      </c>
      <c r="O19" s="84">
        <v>44095</v>
      </c>
      <c r="P19" s="84">
        <v>44165</v>
      </c>
      <c r="Q19" s="84">
        <v>44200</v>
      </c>
      <c r="R19" s="84">
        <v>44291</v>
      </c>
      <c r="S19" s="84">
        <f>IFERROR(IF($I19="Before",INDEX(S:S,MATCH($J19,$C:$C,0))-$G19,INDEX(S:S,MATCH($J19,$C:$C,0))+$G19),"")</f>
        <v>44347</v>
      </c>
      <c r="T19" s="84">
        <v>44396</v>
      </c>
      <c r="U19" s="84">
        <v>44452</v>
      </c>
      <c r="V19" s="84">
        <v>44529</v>
      </c>
      <c r="W19" s="84">
        <f>IFERROR(IF($I19="Before",INDEX(W:W,MATCH($J19,$C:$C,0))-$G19,INDEX(W:W,MATCH($J19,$C:$C,0))+$G19),"")</f>
        <v>44298</v>
      </c>
    </row>
    <row r="20" spans="1:26" s="78" customFormat="1">
      <c r="A20" s="64"/>
      <c r="B20" s="75"/>
      <c r="C20" s="76" t="s">
        <v>725</v>
      </c>
      <c r="D20" s="76"/>
      <c r="E20" s="76"/>
      <c r="F20" s="76"/>
      <c r="G20" s="81">
        <v>7</v>
      </c>
      <c r="H20" s="82" t="e">
        <f>NETWORKDAYS(INDEX(#REF!,MATCH(C20,$C$51:$C$195,0)),INDEX(#REF!,MATCH(J20,$C$51:$C$195,0)))-1</f>
        <v>#REF!</v>
      </c>
      <c r="I20" s="81" t="s">
        <v>143</v>
      </c>
      <c r="J20" s="83" t="str">
        <f>C21</f>
        <v>Wash development showback</v>
      </c>
      <c r="K20" s="81" t="s">
        <v>144</v>
      </c>
      <c r="L20" s="84">
        <v>43964</v>
      </c>
      <c r="M20" s="84">
        <v>44020</v>
      </c>
      <c r="N20" s="84">
        <v>44069</v>
      </c>
      <c r="O20" s="84">
        <v>44118</v>
      </c>
      <c r="P20" s="84">
        <v>44188</v>
      </c>
      <c r="Q20" s="84">
        <v>44258</v>
      </c>
      <c r="R20" s="84">
        <v>44314</v>
      </c>
      <c r="S20" s="84">
        <f>IFERROR(IF($I20="Before",INDEX(S:S,MATCH($J20,$C:$C,0))-$G20,INDEX(S:S,MATCH($J20,$C:$C,0))+$G20),"")</f>
        <v>44370</v>
      </c>
      <c r="T20" s="84">
        <v>44419</v>
      </c>
      <c r="U20" s="84">
        <v>44475</v>
      </c>
      <c r="V20" s="84">
        <v>44552</v>
      </c>
      <c r="W20" s="84">
        <f>IFERROR(IF($I20="Before",INDEX(W:W,MATCH($J20,$C:$C,0))-$G20,INDEX(W:W,MATCH($J20,$C:$C,0))+$G20),"")</f>
        <v>44321</v>
      </c>
    </row>
    <row r="21" spans="1:26" s="78" customFormat="1">
      <c r="A21" s="64"/>
      <c r="B21" s="75"/>
      <c r="C21" s="76" t="s">
        <v>726</v>
      </c>
      <c r="D21" s="76"/>
      <c r="E21" s="76"/>
      <c r="F21" s="76"/>
      <c r="G21" s="81">
        <v>7</v>
      </c>
      <c r="H21" s="82" t="e">
        <f>NETWORKDAYS(INDEX(#REF!,MATCH(C21,$C$51:$C$195,0)),INDEX(#REF!,MATCH(J21,$C$51:$C$195,0)))-1</f>
        <v>#REF!</v>
      </c>
      <c r="I21" s="81" t="s">
        <v>143</v>
      </c>
      <c r="J21" s="83" t="str">
        <f>C91</f>
        <v>Initial sketch review with Lady</v>
      </c>
      <c r="K21" s="81" t="s">
        <v>144</v>
      </c>
      <c r="L21" s="84">
        <v>43971</v>
      </c>
      <c r="M21" s="84">
        <v>44027</v>
      </c>
      <c r="N21" s="84">
        <v>44076</v>
      </c>
      <c r="O21" s="84">
        <v>44125</v>
      </c>
      <c r="P21" s="85">
        <v>44202</v>
      </c>
      <c r="Q21" s="84">
        <v>44265</v>
      </c>
      <c r="R21" s="84">
        <v>44321</v>
      </c>
      <c r="S21" s="84">
        <f>IFERROR(IF($I21="Before",INDEX(S:S,MATCH($J21,$C:$C,0))-$G21,INDEX(S:S,MATCH($J21,$C:$C,0))+$G21),"")</f>
        <v>44377</v>
      </c>
      <c r="T21" s="84">
        <v>44426</v>
      </c>
      <c r="U21" s="84">
        <v>44482</v>
      </c>
      <c r="V21" s="84">
        <v>44559</v>
      </c>
      <c r="W21" s="84">
        <f>IFERROR(IF($I21="Before",INDEX(W:W,MATCH($J21,$C:$C,0))-$G21,INDEX(W:W,MATCH($J21,$C:$C,0))+$G21),"")</f>
        <v>44328</v>
      </c>
      <c r="Z21" s="372"/>
    </row>
    <row r="22" spans="1:26" s="78" customFormat="1">
      <c r="A22" s="64"/>
      <c r="B22" s="75"/>
      <c r="C22" s="336" t="s">
        <v>727</v>
      </c>
      <c r="D22" s="76"/>
      <c r="E22" s="76"/>
      <c r="F22" s="76"/>
      <c r="G22" s="81"/>
      <c r="H22" s="82"/>
      <c r="I22" s="81"/>
      <c r="J22" s="83"/>
      <c r="K22" s="81"/>
      <c r="L22" s="84" t="s">
        <v>779</v>
      </c>
      <c r="M22" s="84" t="s">
        <v>779</v>
      </c>
      <c r="N22" s="84" t="s">
        <v>779</v>
      </c>
      <c r="O22" s="84" t="s">
        <v>779</v>
      </c>
      <c r="P22" s="84" t="s">
        <v>779</v>
      </c>
      <c r="Q22" s="84" t="s">
        <v>779</v>
      </c>
      <c r="R22" s="84" t="s">
        <v>779</v>
      </c>
      <c r="S22" s="84" t="str">
        <f>IFERROR(IF($I22="Before",INDEX(S:S,MATCH($J22,$C:$C,0))-$G22,INDEX(S:S,MATCH($J22,$C:$C,0))+$G22),"")</f>
        <v/>
      </c>
      <c r="T22" s="84" t="s">
        <v>779</v>
      </c>
      <c r="U22" s="84" t="s">
        <v>779</v>
      </c>
      <c r="V22" s="84" t="s">
        <v>779</v>
      </c>
      <c r="W22" s="84" t="str">
        <f>IFERROR(IF($I22="Before",INDEX(W:W,MATCH($J22,$C:$C,0))-$G22,INDEX(W:W,MATCH($J22,$C:$C,0))+$G22),"")</f>
        <v/>
      </c>
      <c r="Z22" s="370"/>
    </row>
    <row r="23" spans="1:26" s="78" customFormat="1">
      <c r="A23" s="64"/>
      <c r="B23" s="75"/>
      <c r="C23" s="76" t="s">
        <v>728</v>
      </c>
      <c r="D23" s="76"/>
      <c r="E23" s="76"/>
      <c r="F23" s="76"/>
      <c r="G23" s="81">
        <v>0</v>
      </c>
      <c r="H23" s="82" t="e">
        <f>NETWORKDAYS(INDEX(#REF!,MATCH(C23,$C$51:$C$195,0)),INDEX(#REF!,MATCH(J23,$C$51:$C$195,0)))-1</f>
        <v>#REF!</v>
      </c>
      <c r="I23" s="81" t="s">
        <v>143</v>
      </c>
      <c r="J23" s="83" t="str">
        <f>C96</f>
        <v>Sketch review with Buying</v>
      </c>
      <c r="K23" s="81" t="s">
        <v>144</v>
      </c>
      <c r="L23" s="84">
        <v>43992</v>
      </c>
      <c r="M23" s="84">
        <v>44048</v>
      </c>
      <c r="N23" s="84">
        <v>44090</v>
      </c>
      <c r="O23" s="84">
        <v>44146</v>
      </c>
      <c r="P23" s="84">
        <v>44216</v>
      </c>
      <c r="Q23" s="84">
        <v>44286</v>
      </c>
      <c r="R23" s="84">
        <v>44349</v>
      </c>
      <c r="S23" s="84">
        <f>IFERROR(IF($I23="Before",INDEX(S:S,MATCH($J23,$C:$C,0))-$G23,INDEX(S:S,MATCH($J23,$C:$C,0))+$G23),"")</f>
        <v>44398</v>
      </c>
      <c r="T23" s="84">
        <v>44447</v>
      </c>
      <c r="U23" s="84">
        <v>44503</v>
      </c>
      <c r="V23" s="84">
        <v>44587</v>
      </c>
      <c r="W23" s="84">
        <f>IFERROR(IF($I23="Before",INDEX(W:W,MATCH($J23,$C:$C,0))-$G23,INDEX(W:W,MATCH($J23,$C:$C,0))+$G23),"")</f>
        <v>44349</v>
      </c>
    </row>
    <row r="24" spans="1:26" s="78" customFormat="1">
      <c r="A24" s="64"/>
      <c r="B24" s="75"/>
      <c r="C24" s="76" t="s">
        <v>738</v>
      </c>
      <c r="D24" s="76"/>
      <c r="E24" s="76"/>
      <c r="F24" s="76"/>
      <c r="G24" s="81">
        <v>11</v>
      </c>
      <c r="H24" s="82" t="e">
        <f>NETWORKDAYS(INDEX(#REF!,MATCH(C24,$C$51:$C$195,0)),INDEX(#REF!,MATCH(J24,$C$51:$C$195,0)))-1</f>
        <v>#REF!</v>
      </c>
      <c r="I24" s="81" t="s">
        <v>143</v>
      </c>
      <c r="J24" s="83" t="str">
        <f>C25</f>
        <v>Wash ID meeting 2</v>
      </c>
      <c r="K24" s="81" t="s">
        <v>144</v>
      </c>
      <c r="L24" s="84">
        <v>43990</v>
      </c>
      <c r="M24" s="84">
        <v>44046</v>
      </c>
      <c r="N24" s="84">
        <v>44088</v>
      </c>
      <c r="O24" s="84">
        <v>44172</v>
      </c>
      <c r="P24" s="84">
        <v>44228</v>
      </c>
      <c r="Q24" s="84">
        <v>44291</v>
      </c>
      <c r="R24" s="84">
        <v>44347</v>
      </c>
      <c r="S24" s="84">
        <f>IFERROR(IF($I24="Before",INDEX(S:S,MATCH($J24,$C:$C,0))-$G24,INDEX(S:S,MATCH($J24,$C:$C,0))+$G24),"")</f>
        <v>44389</v>
      </c>
      <c r="T24" s="84">
        <v>44438</v>
      </c>
      <c r="U24" s="84">
        <v>44501</v>
      </c>
      <c r="V24" s="84">
        <v>44578</v>
      </c>
      <c r="W24" s="84">
        <f>IFERROR(IF($I24="Before",INDEX(W:W,MATCH($J24,$C:$C,0))-$G24,INDEX(W:W,MATCH($J24,$C:$C,0))+$G24),"")</f>
        <v>44319</v>
      </c>
    </row>
    <row r="25" spans="1:26" s="78" customFormat="1">
      <c r="A25" s="64"/>
      <c r="B25" s="75"/>
      <c r="C25" s="76" t="s">
        <v>737</v>
      </c>
      <c r="D25" s="76"/>
      <c r="E25" s="76"/>
      <c r="F25" s="76"/>
      <c r="G25" s="81">
        <v>7</v>
      </c>
      <c r="H25" s="82" t="e">
        <f>NETWORKDAYS(INDEX(#REF!,MATCH(C25,$C$51:$C$195,0)),INDEX(#REF!,MATCH(J25,$C$51:$C$195,0)))-1</f>
        <v>#REF!</v>
      </c>
      <c r="I25" s="81" t="s">
        <v>143</v>
      </c>
      <c r="J25" s="83" t="str">
        <f>C26</f>
        <v>Wash packages X 2</v>
      </c>
      <c r="K25" s="81" t="s">
        <v>144</v>
      </c>
      <c r="L25" s="84">
        <v>43994</v>
      </c>
      <c r="M25" s="84">
        <v>44050</v>
      </c>
      <c r="N25" s="84">
        <v>44092</v>
      </c>
      <c r="O25" s="84">
        <v>44176</v>
      </c>
      <c r="P25" s="84">
        <v>44232</v>
      </c>
      <c r="Q25" s="84">
        <v>44295</v>
      </c>
      <c r="R25" s="84">
        <v>44351</v>
      </c>
      <c r="S25" s="84">
        <f>IFERROR(IF($I25="Before",INDEX(S:S,MATCH($J25,$C:$C,0))-$G25,INDEX(S:S,MATCH($J25,$C:$C,0))+$G25),"")</f>
        <v>44400</v>
      </c>
      <c r="T25" s="84">
        <v>44449</v>
      </c>
      <c r="U25" s="84">
        <v>44512</v>
      </c>
      <c r="V25" s="84">
        <v>44589</v>
      </c>
      <c r="W25" s="84">
        <f>IFERROR(IF($I25="Before",INDEX(W:W,MATCH($J25,$C:$C,0))-$G25,INDEX(W:W,MATCH($J25,$C:$C,0))+$G25),"")</f>
        <v>44330</v>
      </c>
    </row>
    <row r="26" spans="1:26" s="78" customFormat="1">
      <c r="A26" s="64"/>
      <c r="B26" s="75"/>
      <c r="C26" s="76" t="s">
        <v>736</v>
      </c>
      <c r="D26" s="76"/>
      <c r="E26" s="76"/>
      <c r="F26" s="76"/>
      <c r="G26" s="81">
        <v>18</v>
      </c>
      <c r="H26" s="82" t="e">
        <f>NETWORKDAYS(INDEX(#REF!,MATCH(C26,$C$51:$C$195,0)),INDEX(#REF!,MATCH(J26,$C$51:$C$195,0)))-1</f>
        <v>#REF!</v>
      </c>
      <c r="I26" s="81" t="s">
        <v>143</v>
      </c>
      <c r="J26" s="83" t="str">
        <f>C27</f>
        <v>Pre development travel 2</v>
      </c>
      <c r="K26" s="81" t="s">
        <v>144</v>
      </c>
      <c r="L26" s="84">
        <v>44001</v>
      </c>
      <c r="M26" s="84">
        <v>44057</v>
      </c>
      <c r="N26" s="84">
        <v>44099</v>
      </c>
      <c r="O26" s="84">
        <v>44183</v>
      </c>
      <c r="P26" s="84">
        <v>44239</v>
      </c>
      <c r="Q26" s="84">
        <v>44302</v>
      </c>
      <c r="R26" s="84">
        <v>44358</v>
      </c>
      <c r="S26" s="84">
        <f>IFERROR(IF($I26="Before",INDEX(S:S,MATCH($J26,$C:$C,0))-$G26,INDEX(S:S,MATCH($J26,$C:$C,0))+$G26),"")</f>
        <v>44407</v>
      </c>
      <c r="T26" s="84">
        <v>44456</v>
      </c>
      <c r="U26" s="84">
        <v>44519</v>
      </c>
      <c r="V26" s="84">
        <v>44596</v>
      </c>
      <c r="W26" s="84">
        <f>IFERROR(IF($I26="Before",INDEX(W:W,MATCH($J26,$C:$C,0))-$G26,INDEX(W:W,MATCH($J26,$C:$C,0))+$G26),"")</f>
        <v>44337</v>
      </c>
    </row>
    <row r="27" spans="1:26" s="78" customFormat="1">
      <c r="A27" s="64"/>
      <c r="B27" s="75"/>
      <c r="C27" s="76" t="s">
        <v>735</v>
      </c>
      <c r="D27" s="76"/>
      <c r="E27" s="76"/>
      <c r="F27" s="76"/>
      <c r="G27" s="81">
        <v>28</v>
      </c>
      <c r="H27" s="82" t="e">
        <f>NETWORKDAYS(INDEX(#REF!,MATCH(C27,$C$51:$C$195,0)),INDEX(#REF!,MATCH(J27,$C$51:$C$195,0)))-1</f>
        <v>#REF!</v>
      </c>
      <c r="I27" s="81" t="s">
        <v>143</v>
      </c>
      <c r="J27" s="83" t="str">
        <f>C28</f>
        <v>Washes x factory</v>
      </c>
      <c r="K27" s="81" t="s">
        <v>144</v>
      </c>
      <c r="L27" s="84">
        <v>44019</v>
      </c>
      <c r="M27" s="84">
        <v>44075</v>
      </c>
      <c r="N27" s="84">
        <v>44117</v>
      </c>
      <c r="O27" s="84">
        <v>44201</v>
      </c>
      <c r="P27" s="84">
        <v>44257</v>
      </c>
      <c r="Q27" s="84">
        <v>44320</v>
      </c>
      <c r="R27" s="84">
        <v>44376</v>
      </c>
      <c r="S27" s="84">
        <f>IFERROR(IF($I27="Before",INDEX(S:S,MATCH($J27,$C:$C,0))-$G27,INDEX(S:S,MATCH($J27,$C:$C,0))+$G27),"")</f>
        <v>44425</v>
      </c>
      <c r="T27" s="84">
        <v>44474</v>
      </c>
      <c r="U27" s="84">
        <v>44537</v>
      </c>
      <c r="V27" s="84">
        <v>44614</v>
      </c>
      <c r="W27" s="84">
        <f>IFERROR(IF($I27="Before",INDEX(W:W,MATCH($J27,$C:$C,0))-$G27,INDEX(W:W,MATCH($J27,$C:$C,0))+$G27),"")</f>
        <v>44355</v>
      </c>
    </row>
    <row r="28" spans="1:26" s="78" customFormat="1">
      <c r="A28" s="64"/>
      <c r="B28" s="75"/>
      <c r="C28" s="76" t="s">
        <v>729</v>
      </c>
      <c r="D28" s="76"/>
      <c r="E28" s="76"/>
      <c r="F28" s="76"/>
      <c r="G28" s="81">
        <v>7</v>
      </c>
      <c r="H28" s="82" t="e">
        <f>NETWORKDAYS(INDEX(#REF!,MATCH(C28,$C$51:$C$195,0)),INDEX(#REF!,MATCH(J28,$C$51:$C$195,0)))-1</f>
        <v>#REF!</v>
      </c>
      <c r="I28" s="81" t="s">
        <v>143</v>
      </c>
      <c r="J28" s="83" t="str">
        <f>C139</f>
        <v xml:space="preserve">M1 Finalization </v>
      </c>
      <c r="K28" s="81" t="s">
        <v>144</v>
      </c>
      <c r="L28" s="84">
        <v>44047</v>
      </c>
      <c r="M28" s="84">
        <v>44103</v>
      </c>
      <c r="N28" s="84">
        <v>44145</v>
      </c>
      <c r="O28" s="84">
        <v>44229</v>
      </c>
      <c r="P28" s="84">
        <v>44285</v>
      </c>
      <c r="Q28" s="84">
        <v>44348</v>
      </c>
      <c r="R28" s="84">
        <v>44404</v>
      </c>
      <c r="S28" s="84">
        <f>IFERROR(IF($I28="Before",INDEX(S:S,MATCH($J28,$C:$C,0))-$G28,INDEX(S:S,MATCH($J28,$C:$C,0))+$G28),"")</f>
        <v>44453</v>
      </c>
      <c r="T28" s="84">
        <v>44502</v>
      </c>
      <c r="U28" s="84">
        <v>44565</v>
      </c>
      <c r="V28" s="84">
        <v>44642</v>
      </c>
      <c r="W28" s="84">
        <f>IFERROR(IF($I28="Before",INDEX(W:W,MATCH($J28,$C:$C,0))-$G28,INDEX(W:W,MATCH($J28,$C:$C,0))+$G28),"")</f>
        <v>44383</v>
      </c>
    </row>
    <row r="29" spans="1:26" s="78" customFormat="1">
      <c r="A29" s="64"/>
      <c r="B29" s="75"/>
      <c r="C29" s="336" t="s">
        <v>730</v>
      </c>
      <c r="D29" s="76"/>
      <c r="E29" s="76"/>
      <c r="F29" s="76"/>
      <c r="G29" s="81"/>
      <c r="H29" s="82"/>
      <c r="I29" s="81"/>
      <c r="J29" s="83"/>
      <c r="K29" s="81"/>
      <c r="L29" s="84" t="s">
        <v>779</v>
      </c>
      <c r="M29" s="84" t="s">
        <v>779</v>
      </c>
      <c r="N29" s="84" t="s">
        <v>779</v>
      </c>
      <c r="O29" s="84" t="s">
        <v>779</v>
      </c>
      <c r="P29" s="84" t="s">
        <v>779</v>
      </c>
      <c r="Q29" s="84" t="s">
        <v>779</v>
      </c>
      <c r="R29" s="84" t="s">
        <v>779</v>
      </c>
      <c r="S29" s="84" t="str">
        <f>IFERROR(IF($I29="Before",INDEX(S:S,MATCH($J29,$C:$C,0))-$G29,INDEX(S:S,MATCH($J29,$C:$C,0))+$G29),"")</f>
        <v/>
      </c>
      <c r="T29" s="84" t="s">
        <v>779</v>
      </c>
      <c r="U29" s="84" t="s">
        <v>779</v>
      </c>
      <c r="V29" s="84" t="s">
        <v>779</v>
      </c>
      <c r="W29" s="84" t="str">
        <f>IFERROR(IF($I29="Before",INDEX(W:W,MATCH($J29,$C:$C,0))-$G29,INDEX(W:W,MATCH($J29,$C:$C,0))+$G29),"")</f>
        <v/>
      </c>
    </row>
    <row r="30" spans="1:26" s="78" customFormat="1">
      <c r="A30" s="64"/>
      <c r="B30" s="75"/>
      <c r="C30" s="76" t="s">
        <v>728</v>
      </c>
      <c r="D30" s="76"/>
      <c r="E30" s="76"/>
      <c r="F30" s="76"/>
      <c r="G30" s="81">
        <v>0</v>
      </c>
      <c r="H30" s="82" t="e">
        <f>NETWORKDAYS(INDEX(#REF!,MATCH(C30,$C$51:$C$195,0)),INDEX(#REF!,MATCH(J30,$C$51:$C$195,0)))-1</f>
        <v>#REF!</v>
      </c>
      <c r="I30" s="81" t="s">
        <v>143</v>
      </c>
      <c r="J30" s="83" t="str">
        <f>C96</f>
        <v>Sketch review with Buying</v>
      </c>
      <c r="K30" s="81" t="s">
        <v>144</v>
      </c>
      <c r="L30" s="84">
        <v>43992</v>
      </c>
      <c r="M30" s="84">
        <v>44048</v>
      </c>
      <c r="N30" s="84">
        <v>44090</v>
      </c>
      <c r="O30" s="84">
        <v>44146</v>
      </c>
      <c r="P30" s="84">
        <v>44216</v>
      </c>
      <c r="Q30" s="84">
        <v>44286</v>
      </c>
      <c r="R30" s="84">
        <v>44349</v>
      </c>
      <c r="S30" s="84">
        <f>IFERROR(IF($I30="Before",INDEX(S:S,MATCH($J30,$C:$C,0))-$G30,INDEX(S:S,MATCH($J30,$C:$C,0))+$G30),"")</f>
        <v>44398</v>
      </c>
      <c r="T30" s="84">
        <v>44447</v>
      </c>
      <c r="U30" s="84">
        <v>44503</v>
      </c>
      <c r="V30" s="84">
        <v>44587</v>
      </c>
      <c r="W30" s="84">
        <f>IFERROR(IF($I30="Before",INDEX(W:W,MATCH($J30,$C:$C,0))-$G30,INDEX(W:W,MATCH($J30,$C:$C,0))+$G30),"")</f>
        <v>44349</v>
      </c>
    </row>
    <row r="31" spans="1:26" s="78" customFormat="1">
      <c r="A31" s="64"/>
      <c r="B31" s="75"/>
      <c r="C31" s="76" t="s">
        <v>731</v>
      </c>
      <c r="D31" s="76"/>
      <c r="E31" s="76"/>
      <c r="F31" s="76"/>
      <c r="G31" s="81">
        <v>24</v>
      </c>
      <c r="H31" s="82" t="e">
        <f>NETWORKDAYS(INDEX(#REF!,MATCH(C31,$C$51:$C$195,0)),INDEX(#REF!,MATCH(J31,$C$51:$C$195,0)))-1</f>
        <v>#REF!</v>
      </c>
      <c r="I31" s="81" t="s">
        <v>143</v>
      </c>
      <c r="J31" s="83" t="str">
        <f>C32</f>
        <v>Artwork packages x - Priority 1</v>
      </c>
      <c r="K31" s="81" t="s">
        <v>144</v>
      </c>
      <c r="L31" s="84">
        <v>43998</v>
      </c>
      <c r="M31" s="84">
        <v>44054</v>
      </c>
      <c r="N31" s="84">
        <v>44096</v>
      </c>
      <c r="O31" s="84">
        <v>44180</v>
      </c>
      <c r="P31" s="84">
        <v>44236</v>
      </c>
      <c r="Q31" s="84">
        <v>44299</v>
      </c>
      <c r="R31" s="84">
        <v>44355</v>
      </c>
      <c r="S31" s="84">
        <f>IFERROR(IF($I31="Before",INDEX(S:S,MATCH($J31,$C:$C,0))-$G31,INDEX(S:S,MATCH($J31,$C:$C,0))+$G31),"")</f>
        <v>44404</v>
      </c>
      <c r="T31" s="84">
        <v>44453</v>
      </c>
      <c r="U31" s="84">
        <v>44516</v>
      </c>
      <c r="V31" s="84">
        <v>44593</v>
      </c>
      <c r="W31" s="84">
        <f>IFERROR(IF($I31="Before",INDEX(W:W,MATCH($J31,$C:$C,0))-$G31,INDEX(W:W,MATCH($J31,$C:$C,0))+$G31),"")</f>
        <v>44334</v>
      </c>
      <c r="Z31" s="370"/>
    </row>
    <row r="32" spans="1:26" s="78" customFormat="1">
      <c r="A32" s="64"/>
      <c r="B32" s="75"/>
      <c r="C32" s="76" t="s">
        <v>732</v>
      </c>
      <c r="D32" s="76"/>
      <c r="E32" s="76"/>
      <c r="F32" s="76"/>
      <c r="G32" s="81">
        <v>25</v>
      </c>
      <c r="H32" s="82" t="e">
        <f>NETWORKDAYS(INDEX(#REF!,MATCH(C32,$C$51:$C$195,0)),INDEX(#REF!,MATCH(J32,$C$51:$C$195,0)))-1</f>
        <v>#REF!</v>
      </c>
      <c r="I32" s="81" t="s">
        <v>143</v>
      </c>
      <c r="J32" s="83" t="str">
        <f>C34</f>
        <v>Strikeoffs/Handlooms X factory</v>
      </c>
      <c r="K32" s="81" t="s">
        <v>144</v>
      </c>
      <c r="L32" s="84">
        <v>44022</v>
      </c>
      <c r="M32" s="84">
        <v>44078</v>
      </c>
      <c r="N32" s="84">
        <v>44120</v>
      </c>
      <c r="O32" s="84">
        <v>44204</v>
      </c>
      <c r="P32" s="84">
        <v>44260</v>
      </c>
      <c r="Q32" s="84">
        <v>44323</v>
      </c>
      <c r="R32" s="84">
        <v>44379</v>
      </c>
      <c r="S32" s="84">
        <f>IFERROR(IF($I32="Before",INDEX(S:S,MATCH($J32,$C:$C,0))-$G32,INDEX(S:S,MATCH($J32,$C:$C,0))+$G32),"")</f>
        <v>44428</v>
      </c>
      <c r="T32" s="84">
        <v>44477</v>
      </c>
      <c r="U32" s="84">
        <v>44540</v>
      </c>
      <c r="V32" s="84">
        <v>44617</v>
      </c>
      <c r="W32" s="84">
        <f>IFERROR(IF($I32="Before",INDEX(W:W,MATCH($J32,$C:$C,0))-$G32,INDEX(W:W,MATCH($J32,$C:$C,0))+$G32),"")</f>
        <v>44358</v>
      </c>
    </row>
    <row r="33" spans="1:23" s="78" customFormat="1">
      <c r="A33" s="64"/>
      <c r="B33" s="75"/>
      <c r="C33" s="76" t="s">
        <v>733</v>
      </c>
      <c r="D33" s="76"/>
      <c r="E33" s="76"/>
      <c r="F33" s="76"/>
      <c r="G33" s="81">
        <v>18</v>
      </c>
      <c r="H33" s="82" t="e">
        <f>NETWORKDAYS(INDEX(#REF!,MATCH(C33,$C$51:$C$195,0)),INDEX(#REF!,MATCH(J33,$C$51:$C$195,0)))-1</f>
        <v>#REF!</v>
      </c>
      <c r="I33" s="81" t="s">
        <v>143</v>
      </c>
      <c r="J33" s="83" t="str">
        <f>C34</f>
        <v>Strikeoffs/Handlooms X factory</v>
      </c>
      <c r="K33" s="81" t="s">
        <v>144</v>
      </c>
      <c r="L33" s="84">
        <v>44029</v>
      </c>
      <c r="M33" s="84">
        <v>44085</v>
      </c>
      <c r="N33" s="84">
        <v>44127</v>
      </c>
      <c r="O33" s="84">
        <v>44211</v>
      </c>
      <c r="P33" s="84">
        <v>44267</v>
      </c>
      <c r="Q33" s="84">
        <v>44330</v>
      </c>
      <c r="R33" s="84">
        <v>44386</v>
      </c>
      <c r="S33" s="84">
        <f>IFERROR(IF($I33="Before",INDEX(S:S,MATCH($J33,$C:$C,0))-$G33,INDEX(S:S,MATCH($J33,$C:$C,0))+$G33),"")</f>
        <v>44435</v>
      </c>
      <c r="T33" s="84">
        <v>44484</v>
      </c>
      <c r="U33" s="84">
        <v>44547</v>
      </c>
      <c r="V33" s="84">
        <v>44624</v>
      </c>
      <c r="W33" s="84">
        <f>IFERROR(IF($I33="Before",INDEX(W:W,MATCH($J33,$C:$C,0))-$G33,INDEX(W:W,MATCH($J33,$C:$C,0))+$G33),"")</f>
        <v>44365</v>
      </c>
    </row>
    <row r="34" spans="1:23" s="78" customFormat="1">
      <c r="A34" s="64"/>
      <c r="B34" s="75"/>
      <c r="C34" s="76" t="s">
        <v>734</v>
      </c>
      <c r="D34" s="76"/>
      <c r="E34" s="76"/>
      <c r="F34" s="76"/>
      <c r="G34" s="81">
        <v>7</v>
      </c>
      <c r="H34" s="82" t="e">
        <f>NETWORKDAYS(INDEX(#REF!,MATCH(C34,$C$51:$C$195,0)),INDEX(#REF!,MATCH(J34,$C$51:$C$195,0)))-1</f>
        <v>#REF!</v>
      </c>
      <c r="I34" s="81" t="s">
        <v>143</v>
      </c>
      <c r="J34" s="83" t="str">
        <f>C139</f>
        <v xml:space="preserve">M1 Finalization </v>
      </c>
      <c r="K34" s="81" t="s">
        <v>144</v>
      </c>
      <c r="L34" s="84">
        <v>44047</v>
      </c>
      <c r="M34" s="84">
        <v>44103</v>
      </c>
      <c r="N34" s="84">
        <v>44145</v>
      </c>
      <c r="O34" s="84">
        <v>44229</v>
      </c>
      <c r="P34" s="84">
        <v>44285</v>
      </c>
      <c r="Q34" s="84">
        <v>44348</v>
      </c>
      <c r="R34" s="84">
        <v>44404</v>
      </c>
      <c r="S34" s="84">
        <f>IFERROR(IF($I34="Before",INDEX(S:S,MATCH($J34,$C:$C,0))-$G34,INDEX(S:S,MATCH($J34,$C:$C,0))+$G34),"")</f>
        <v>44453</v>
      </c>
      <c r="T34" s="84">
        <v>44502</v>
      </c>
      <c r="U34" s="84">
        <v>44565</v>
      </c>
      <c r="V34" s="84">
        <v>44642</v>
      </c>
      <c r="W34" s="84">
        <f>IFERROR(IF($I34="Before",INDEX(W:W,MATCH($J34,$C:$C,0))-$G34,INDEX(W:W,MATCH($J34,$C:$C,0))+$G34),"")</f>
        <v>44383</v>
      </c>
    </row>
    <row r="35" spans="1:23" s="78" customFormat="1">
      <c r="A35" s="64"/>
      <c r="B35" s="75"/>
      <c r="C35" s="76"/>
      <c r="D35" s="76"/>
      <c r="E35" s="76"/>
      <c r="F35" s="76"/>
      <c r="G35" s="81"/>
      <c r="H35" s="82"/>
      <c r="I35" s="81"/>
      <c r="J35" s="83"/>
      <c r="K35" s="81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</row>
    <row r="36" spans="1:23" s="78" customFormat="1">
      <c r="A36" s="64"/>
      <c r="B36" s="75"/>
      <c r="C36" s="432" t="s">
        <v>936</v>
      </c>
      <c r="D36" s="76"/>
      <c r="E36" s="76"/>
      <c r="F36" s="76"/>
      <c r="G36" s="81"/>
      <c r="H36" s="82"/>
      <c r="I36" s="81"/>
      <c r="J36" s="83"/>
      <c r="K36" s="81"/>
      <c r="L36" s="84"/>
      <c r="M36" s="84"/>
      <c r="N36" s="84"/>
      <c r="O36" s="84"/>
      <c r="P36" s="84"/>
      <c r="Q36" s="84"/>
      <c r="R36" s="84"/>
      <c r="S36" s="84" t="str">
        <f>IFERROR(IF($I36="Before",INDEX(S:S,MATCH($J36,$C:$C,0))-$G36,INDEX(S:S,MATCH($J36,$C:$C,0))+$G36),"")</f>
        <v/>
      </c>
      <c r="T36" s="84" t="s">
        <v>779</v>
      </c>
      <c r="U36" s="84" t="s">
        <v>779</v>
      </c>
      <c r="V36" s="84" t="s">
        <v>779</v>
      </c>
      <c r="W36" s="84" t="str">
        <f>IFERROR(IF($I36="Before",INDEX(W:W,MATCH($J36,$C:$C,0))-$G36,INDEX(W:W,MATCH($J36,$C:$C,0))+$G36),"")</f>
        <v/>
      </c>
    </row>
    <row r="37" spans="1:23" s="78" customFormat="1">
      <c r="A37" s="64"/>
      <c r="B37" s="75"/>
      <c r="C37" s="76" t="s">
        <v>937</v>
      </c>
      <c r="D37" s="76"/>
      <c r="E37" s="76"/>
      <c r="F37" s="76"/>
      <c r="G37" s="81">
        <v>68</v>
      </c>
      <c r="H37" s="82"/>
      <c r="I37" s="81" t="s">
        <v>143</v>
      </c>
      <c r="J37" s="83" t="str">
        <f>C91</f>
        <v>Initial sketch review with Lady</v>
      </c>
      <c r="K37" s="81"/>
      <c r="L37" s="84"/>
      <c r="M37" s="84"/>
      <c r="N37" s="84"/>
      <c r="O37" s="84"/>
      <c r="P37" s="84">
        <f>IFERROR(IF($I37="Before",INDEX(P:P,MATCH($J37,$C:$C,0))-$G37,INDEX(P:P,MATCH($J37,$C:$C,0))+$G37),"")</f>
        <v>44134</v>
      </c>
      <c r="Q37" s="85">
        <f>IFERROR(IF($I37="Before",INDEX(Q:Q,MATCH($J37,$C:$C,0))-$G37,INDEX(Q:Q,MATCH($J37,$C:$C,0))+$G37),"")</f>
        <v>44204</v>
      </c>
      <c r="R37" s="84">
        <f>IFERROR(IF($I37="Before",INDEX(R:R,MATCH($J37,$C:$C,0))-$G37,INDEX(R:R,MATCH($J37,$C:$C,0))+$G37),"")</f>
        <v>44267</v>
      </c>
      <c r="S37" s="84">
        <f>IFERROR(IF($I37="Before",INDEX(S:S,MATCH($J37,$C:$C,0))-$G37,INDEX(S:S,MATCH($J37,$C:$C,0))+$G37),"")</f>
        <v>44316</v>
      </c>
      <c r="T37" s="84">
        <v>44365</v>
      </c>
      <c r="U37" s="84">
        <v>44421</v>
      </c>
      <c r="V37" s="84">
        <v>44498</v>
      </c>
      <c r="W37" s="84">
        <f>IFERROR(IF($I37="Before",INDEX(W:W,MATCH($J37,$C:$C,0))-$G37,INDEX(W:W,MATCH($J37,$C:$C,0))+$G37),"")</f>
        <v>44267</v>
      </c>
    </row>
    <row r="38" spans="1:23" s="78" customFormat="1">
      <c r="A38" s="64"/>
      <c r="B38" s="75"/>
      <c r="C38" s="76" t="s">
        <v>938</v>
      </c>
      <c r="D38" s="76"/>
      <c r="E38" s="76"/>
      <c r="F38" s="76"/>
      <c r="G38" s="81">
        <v>3</v>
      </c>
      <c r="H38" s="82"/>
      <c r="I38" s="81" t="s">
        <v>151</v>
      </c>
      <c r="J38" s="83" t="str">
        <f>C37</f>
        <v>Trend due</v>
      </c>
      <c r="K38" s="81"/>
      <c r="L38" s="84"/>
      <c r="M38" s="84"/>
      <c r="N38" s="84"/>
      <c r="O38" s="84"/>
      <c r="P38" s="84">
        <f>IFERROR(IF($I38="Before",INDEX(P:P,MATCH($J38,$C:$C,0))-$G38,INDEX(P:P,MATCH($J38,$C:$C,0))+$G38),"")</f>
        <v>44137</v>
      </c>
      <c r="Q38" s="84">
        <f>IFERROR(IF($I38="Before",INDEX(Q:Q,MATCH($J38,$C:$C,0))-$G38,INDEX(Q:Q,MATCH($J38,$C:$C,0))+$G38),"")</f>
        <v>44207</v>
      </c>
      <c r="R38" s="84">
        <f>IFERROR(IF($I38="Before",INDEX(R:R,MATCH($J38,$C:$C,0))-$G38,INDEX(R:R,MATCH($J38,$C:$C,0))+$G38),"")</f>
        <v>44270</v>
      </c>
      <c r="S38" s="84">
        <f>IFERROR(IF($I38="Before",INDEX(S:S,MATCH($J38,$C:$C,0))-$G38,INDEX(S:S,MATCH($J38,$C:$C,0))+$G38),"")</f>
        <v>44319</v>
      </c>
      <c r="T38" s="84">
        <v>44368</v>
      </c>
      <c r="U38" s="84">
        <v>44424</v>
      </c>
      <c r="V38" s="84">
        <v>44501</v>
      </c>
      <c r="W38" s="84">
        <f>IFERROR(IF($I38="Before",INDEX(W:W,MATCH($J38,$C:$C,0))-$G38,INDEX(W:W,MATCH($J38,$C:$C,0))+$G38),"")</f>
        <v>44270</v>
      </c>
    </row>
    <row r="39" spans="1:23" s="78" customFormat="1">
      <c r="A39" s="64"/>
      <c r="B39" s="75"/>
      <c r="C39" s="76" t="s">
        <v>932</v>
      </c>
      <c r="D39" s="76"/>
      <c r="E39" s="76"/>
      <c r="F39" s="76"/>
      <c r="G39" s="81">
        <v>25</v>
      </c>
      <c r="H39" s="82"/>
      <c r="I39" s="81" t="s">
        <v>151</v>
      </c>
      <c r="J39" s="83" t="str">
        <f>C38</f>
        <v>Trend zooms (week of)</v>
      </c>
      <c r="K39" s="81"/>
      <c r="L39" s="84"/>
      <c r="M39" s="84"/>
      <c r="N39" s="84"/>
      <c r="O39" s="84"/>
      <c r="P39" s="84">
        <f>IFERROR(IF($I39="Before",INDEX(P:P,MATCH($J39,$C:$C,0))-$G39,INDEX(P:P,MATCH($J39,$C:$C,0))+$G39),"")</f>
        <v>44162</v>
      </c>
      <c r="Q39" s="84">
        <f>IFERROR(IF($I39="Before",INDEX(Q:Q,MATCH($J39,$C:$C,0))-$G39,INDEX(Q:Q,MATCH($J39,$C:$C,0))+$G39),"")</f>
        <v>44232</v>
      </c>
      <c r="R39" s="84">
        <f>IFERROR(IF($I39="Before",INDEX(R:R,MATCH($J39,$C:$C,0))-$G39,INDEX(R:R,MATCH($J39,$C:$C,0))+$G39),"")</f>
        <v>44295</v>
      </c>
      <c r="S39" s="84">
        <f>IFERROR(IF($I39="Before",INDEX(S:S,MATCH($J39,$C:$C,0))-$G39,INDEX(S:S,MATCH($J39,$C:$C,0))+$G39),"")</f>
        <v>44344</v>
      </c>
      <c r="T39" s="84">
        <v>44393</v>
      </c>
      <c r="U39" s="84">
        <v>44449</v>
      </c>
      <c r="V39" s="84">
        <v>44526</v>
      </c>
      <c r="W39" s="84">
        <f>IFERROR(IF($I39="Before",INDEX(W:W,MATCH($J39,$C:$C,0))-$G39,INDEX(W:W,MATCH($J39,$C:$C,0))+$G39),"")</f>
        <v>44295</v>
      </c>
    </row>
    <row r="40" spans="1:23" s="78" customFormat="1">
      <c r="A40" s="64"/>
      <c r="B40" s="75"/>
      <c r="C40" s="76" t="s">
        <v>939</v>
      </c>
      <c r="D40" s="76"/>
      <c r="E40" s="76"/>
      <c r="F40" s="76"/>
      <c r="G40" s="81">
        <v>5</v>
      </c>
      <c r="H40" s="82"/>
      <c r="I40" s="81" t="s">
        <v>151</v>
      </c>
      <c r="J40" s="83" t="str">
        <f>C39</f>
        <v>Pre Development pic packs back from vendor</v>
      </c>
      <c r="K40" s="81"/>
      <c r="L40" s="84"/>
      <c r="M40" s="84"/>
      <c r="N40" s="84"/>
      <c r="O40" s="84"/>
      <c r="P40" s="84">
        <f>IFERROR(IF($I40="Before",INDEX(P:P,MATCH($J40,$C:$C,0))-$G40,INDEX(P:P,MATCH($J40,$C:$C,0))+$G40),"")</f>
        <v>44167</v>
      </c>
      <c r="Q40" s="84">
        <f>IFERROR(IF($I40="Before",INDEX(Q:Q,MATCH($J40,$C:$C,0))-$G40,INDEX(Q:Q,MATCH($J40,$C:$C,0))+$G40),"")</f>
        <v>44237</v>
      </c>
      <c r="R40" s="84">
        <f>IFERROR(IF($I40="Before",INDEX(R:R,MATCH($J40,$C:$C,0))-$G40,INDEX(R:R,MATCH($J40,$C:$C,0))+$G40),"")</f>
        <v>44300</v>
      </c>
      <c r="S40" s="84">
        <f>IFERROR(IF($I40="Before",INDEX(S:S,MATCH($J40,$C:$C,0))-$G40,INDEX(S:S,MATCH($J40,$C:$C,0))+$G40),"")</f>
        <v>44349</v>
      </c>
      <c r="T40" s="84">
        <v>44398</v>
      </c>
      <c r="U40" s="84">
        <v>44454</v>
      </c>
      <c r="V40" s="84">
        <v>44531</v>
      </c>
      <c r="W40" s="84">
        <f>IFERROR(IF($I40="Before",INDEX(W:W,MATCH($J40,$C:$C,0))-$G40,INDEX(W:W,MATCH($J40,$C:$C,0))+$G40),"")</f>
        <v>44300</v>
      </c>
    </row>
    <row r="41" spans="1:23" s="78" customFormat="1">
      <c r="A41" s="64"/>
      <c r="B41" s="75"/>
      <c r="C41" s="76" t="s">
        <v>940</v>
      </c>
      <c r="D41" s="76"/>
      <c r="E41" s="76"/>
      <c r="F41" s="76"/>
      <c r="G41" s="81">
        <v>28</v>
      </c>
      <c r="H41" s="82"/>
      <c r="I41" s="81" t="s">
        <v>151</v>
      </c>
      <c r="J41" s="83" t="str">
        <f>C40</f>
        <v>Feedback Zooms with action steps (earliest date for meetings)</v>
      </c>
      <c r="K41" s="81"/>
      <c r="L41" s="84"/>
      <c r="M41" s="84"/>
      <c r="N41" s="84"/>
      <c r="O41" s="84"/>
      <c r="P41" s="84">
        <f>IFERROR(IF($I41="Before",INDEX(P:P,MATCH($J41,$C:$C,0))-$G41,INDEX(P:P,MATCH($J41,$C:$C,0))+$G41),"")</f>
        <v>44195</v>
      </c>
      <c r="Q41" s="84">
        <f>IFERROR(IF($I41="Before",INDEX(Q:Q,MATCH($J41,$C:$C,0))-$G41,INDEX(Q:Q,MATCH($J41,$C:$C,0))+$G41),"")</f>
        <v>44265</v>
      </c>
      <c r="R41" s="84">
        <f>IFERROR(IF($I41="Before",INDEX(R:R,MATCH($J41,$C:$C,0))-$G41,INDEX(R:R,MATCH($J41,$C:$C,0))+$G41),"")</f>
        <v>44328</v>
      </c>
      <c r="S41" s="84">
        <f>IFERROR(IF($I41="Before",INDEX(S:S,MATCH($J41,$C:$C,0))-$G41,INDEX(S:S,MATCH($J41,$C:$C,0))+$G41),"")</f>
        <v>44377</v>
      </c>
      <c r="T41" s="84">
        <v>44426</v>
      </c>
      <c r="U41" s="84">
        <v>44482</v>
      </c>
      <c r="V41" s="84">
        <v>44559</v>
      </c>
      <c r="W41" s="84">
        <f>IFERROR(IF($I41="Before",INDEX(W:W,MATCH($J41,$C:$C,0))-$G41,INDEX(W:W,MATCH($J41,$C:$C,0))+$G41),"")</f>
        <v>44328</v>
      </c>
    </row>
    <row r="42" spans="1:23" s="78" customFormat="1">
      <c r="A42" s="64"/>
      <c r="B42" s="75"/>
      <c r="C42" s="432" t="s">
        <v>941</v>
      </c>
      <c r="D42" s="76"/>
      <c r="E42" s="76"/>
      <c r="F42" s="76"/>
      <c r="G42" s="81"/>
      <c r="H42" s="82"/>
      <c r="I42" s="81"/>
      <c r="J42" s="83"/>
      <c r="K42" s="81"/>
      <c r="L42" s="84"/>
      <c r="M42" s="84"/>
      <c r="N42" s="84"/>
      <c r="O42" s="84"/>
      <c r="P42" s="84"/>
      <c r="Q42" s="84"/>
      <c r="R42" s="84"/>
      <c r="S42" s="84" t="str">
        <f>IFERROR(IF($I42="Before",INDEX(S:S,MATCH($J42,$C:$C,0))-$G42,INDEX(S:S,MATCH($J42,$C:$C,0))+$G42),"")</f>
        <v/>
      </c>
      <c r="T42" s="84" t="s">
        <v>779</v>
      </c>
      <c r="U42" s="84" t="s">
        <v>779</v>
      </c>
      <c r="V42" s="84" t="s">
        <v>779</v>
      </c>
      <c r="W42" s="84" t="str">
        <f>IFERROR(IF($I42="Before",INDEX(W:W,MATCH($J42,$C:$C,0))-$G42,INDEX(W:W,MATCH($J42,$C:$C,0))+$G42),"")</f>
        <v/>
      </c>
    </row>
    <row r="43" spans="1:23" s="78" customFormat="1">
      <c r="A43" s="64"/>
      <c r="B43" s="75"/>
      <c r="C43" s="76" t="s">
        <v>728</v>
      </c>
      <c r="D43" s="76"/>
      <c r="E43" s="76"/>
      <c r="F43" s="76"/>
      <c r="G43" s="81"/>
      <c r="H43" s="82"/>
      <c r="I43" s="81"/>
      <c r="J43" s="83" t="str">
        <f>C96</f>
        <v>Sketch review with Buying</v>
      </c>
      <c r="K43" s="81"/>
      <c r="L43" s="84"/>
      <c r="M43" s="84"/>
      <c r="N43" s="84"/>
      <c r="O43" s="84">
        <f>IFERROR(IF($I43="Before",INDEX(O:O,MATCH($J43,$C:$C,0))-$G43,INDEX(O:O,MATCH($J43,$C:$C,0))+$G43),"")</f>
        <v>44146</v>
      </c>
      <c r="P43" s="84">
        <f>IFERROR(IF($I43="Before",INDEX(P:P,MATCH($J43,$C:$C,0))-$G43,INDEX(P:P,MATCH($J43,$C:$C,0))+$G43),"")</f>
        <v>44216</v>
      </c>
      <c r="Q43" s="84">
        <f>IFERROR(IF($I43="Before",INDEX(Q:Q,MATCH($J43,$C:$C,0))-$G43,INDEX(Q:Q,MATCH($J43,$C:$C,0))+$G43),"")</f>
        <v>44286</v>
      </c>
      <c r="R43" s="84">
        <f>IFERROR(IF($I43="Before",INDEX(R:R,MATCH($J43,$C:$C,0))-$G43,INDEX(R:R,MATCH($J43,$C:$C,0))+$G43),"")</f>
        <v>44349</v>
      </c>
      <c r="S43" s="84">
        <f>IFERROR(IF($I43="Before",INDEX(S:S,MATCH($J43,$C:$C,0))-$G43,INDEX(S:S,MATCH($J43,$C:$C,0))+$G43),"")</f>
        <v>44398</v>
      </c>
      <c r="T43" s="84">
        <v>44447</v>
      </c>
      <c r="U43" s="84">
        <v>44503</v>
      </c>
      <c r="V43" s="84">
        <v>44587</v>
      </c>
      <c r="W43" s="84">
        <f>IFERROR(IF($I43="Before",INDEX(W:W,MATCH($J43,$C:$C,0))-$G43,INDEX(W:W,MATCH($J43,$C:$C,0))+$G43),"")</f>
        <v>44349</v>
      </c>
    </row>
    <row r="44" spans="1:23" s="78" customFormat="1">
      <c r="A44" s="64"/>
      <c r="B44" s="75"/>
      <c r="C44" s="76" t="s">
        <v>942</v>
      </c>
      <c r="D44" s="76"/>
      <c r="E44" s="76"/>
      <c r="F44" s="76"/>
      <c r="G44" s="81">
        <v>9</v>
      </c>
      <c r="H44" s="82"/>
      <c r="I44" s="81" t="s">
        <v>151</v>
      </c>
      <c r="J44" s="83" t="str">
        <f>C43</f>
        <v>Buyer sketch review</v>
      </c>
      <c r="K44" s="81"/>
      <c r="L44" s="84"/>
      <c r="M44" s="84"/>
      <c r="N44" s="84"/>
      <c r="O44" s="84">
        <v>44148</v>
      </c>
      <c r="P44" s="84">
        <f>IFERROR(IF($I44="Before",INDEX(P:P,MATCH($J44,$C:$C,0))-$G44,INDEX(P:P,MATCH($J44,$C:$C,0))+$G44),"")</f>
        <v>44225</v>
      </c>
      <c r="Q44" s="84">
        <f>IFERROR(IF($I44="Before",INDEX(Q:Q,MATCH($J44,$C:$C,0))-$G44,INDEX(Q:Q,MATCH($J44,$C:$C,0))+$G44),"")</f>
        <v>44295</v>
      </c>
      <c r="R44" s="84">
        <f>IFERROR(IF($I44="Before",INDEX(R:R,MATCH($J44,$C:$C,0))-$G44,INDEX(R:R,MATCH($J44,$C:$C,0))+$G44),"")</f>
        <v>44358</v>
      </c>
      <c r="S44" s="84">
        <f>IFERROR(IF($I44="Before",INDEX(S:S,MATCH($J44,$C:$C,0))-$G44,INDEX(S:S,MATCH($J44,$C:$C,0))+$G44),"")</f>
        <v>44407</v>
      </c>
      <c r="T44" s="84">
        <v>44456</v>
      </c>
      <c r="U44" s="84">
        <v>44512</v>
      </c>
      <c r="V44" s="84">
        <v>44596</v>
      </c>
      <c r="W44" s="84">
        <f>IFERROR(IF($I44="Before",INDEX(W:W,MATCH($J44,$C:$C,0))-$G44,INDEX(W:W,MATCH($J44,$C:$C,0))+$G44),"")</f>
        <v>44358</v>
      </c>
    </row>
    <row r="45" spans="1:23" s="78" customFormat="1">
      <c r="A45" s="64"/>
      <c r="B45" s="75"/>
      <c r="C45" s="76" t="s">
        <v>933</v>
      </c>
      <c r="D45" s="76"/>
      <c r="E45" s="76"/>
      <c r="F45" s="76"/>
      <c r="G45" s="81">
        <v>3</v>
      </c>
      <c r="H45" s="82"/>
      <c r="I45" s="81" t="s">
        <v>151</v>
      </c>
      <c r="J45" s="83" t="str">
        <f>C44</f>
        <v>Additional needs due in tear format</v>
      </c>
      <c r="K45" s="81"/>
      <c r="L45" s="84"/>
      <c r="M45" s="84"/>
      <c r="N45" s="84"/>
      <c r="O45" s="84">
        <f>IFERROR(IF($I45="Before",INDEX(O:O,MATCH($J45,$C:$C,0))-$G45,INDEX(O:O,MATCH($J45,$C:$C,0))+$G45),"")</f>
        <v>44151</v>
      </c>
      <c r="P45" s="84">
        <f>IFERROR(IF($I45="Before",INDEX(P:P,MATCH($J45,$C:$C,0))-$G45,INDEX(P:P,MATCH($J45,$C:$C,0))+$G45),"")</f>
        <v>44228</v>
      </c>
      <c r="Q45" s="84">
        <f>IFERROR(IF($I45="Before",INDEX(Q:Q,MATCH($J45,$C:$C,0))-$G45,INDEX(Q:Q,MATCH($J45,$C:$C,0))+$G45),"")</f>
        <v>44298</v>
      </c>
      <c r="R45" s="84">
        <f>IFERROR(IF($I45="Before",INDEX(R:R,MATCH($J45,$C:$C,0))-$G45,INDEX(R:R,MATCH($J45,$C:$C,0))+$G45),"")</f>
        <v>44361</v>
      </c>
      <c r="S45" s="84">
        <f>IFERROR(IF($I45="Before",INDEX(S:S,MATCH($J45,$C:$C,0))-$G45,INDEX(S:S,MATCH($J45,$C:$C,0))+$G45),"")</f>
        <v>44410</v>
      </c>
      <c r="T45" s="84">
        <v>44459</v>
      </c>
      <c r="U45" s="84">
        <v>44515</v>
      </c>
      <c r="V45" s="84">
        <v>44599</v>
      </c>
      <c r="W45" s="84">
        <f>IFERROR(IF($I45="Before",INDEX(W:W,MATCH($J45,$C:$C,0))-$G45,INDEX(W:W,MATCH($J45,$C:$C,0))+$G45),"")</f>
        <v>44361</v>
      </c>
    </row>
    <row r="46" spans="1:23" s="78" customFormat="1">
      <c r="A46" s="64"/>
      <c r="B46" s="75"/>
      <c r="C46" s="76" t="s">
        <v>934</v>
      </c>
      <c r="D46" s="76"/>
      <c r="E46" s="76"/>
      <c r="F46" s="76"/>
      <c r="G46" s="81">
        <v>24</v>
      </c>
      <c r="H46" s="82"/>
      <c r="I46" s="81" t="s">
        <v>151</v>
      </c>
      <c r="J46" s="83" t="str">
        <f>C44</f>
        <v>Additional needs due in tear format</v>
      </c>
      <c r="K46" s="81"/>
      <c r="L46" s="84"/>
      <c r="M46" s="84"/>
      <c r="N46" s="84"/>
      <c r="O46" s="84">
        <f>IFERROR(IF($I46="Before",INDEX(O:O,MATCH($J46,$C:$C,0))-$G46,INDEX(O:O,MATCH($J46,$C:$C,0))+$G46),"")</f>
        <v>44172</v>
      </c>
      <c r="P46" s="84">
        <f>IFERROR(IF($I46="Before",INDEX(P:P,MATCH($J46,$C:$C,0))-$G46,INDEX(P:P,MATCH($J46,$C:$C,0))+$G46),"")</f>
        <v>44249</v>
      </c>
      <c r="Q46" s="84">
        <f>IFERROR(IF($I46="Before",INDEX(Q:Q,MATCH($J46,$C:$C,0))-$G46,INDEX(Q:Q,MATCH($J46,$C:$C,0))+$G46),"")</f>
        <v>44319</v>
      </c>
      <c r="R46" s="84">
        <f>IFERROR(IF($I46="Before",INDEX(R:R,MATCH($J46,$C:$C,0))-$G46,INDEX(R:R,MATCH($J46,$C:$C,0))+$G46),"")</f>
        <v>44382</v>
      </c>
      <c r="S46" s="84">
        <f>IFERROR(IF($I46="Before",INDEX(S:S,MATCH($J46,$C:$C,0))-$G46,INDEX(S:S,MATCH($J46,$C:$C,0))+$G46),"")</f>
        <v>44431</v>
      </c>
      <c r="T46" s="84">
        <v>44480</v>
      </c>
      <c r="U46" s="84">
        <v>44536</v>
      </c>
      <c r="V46" s="84">
        <v>44620</v>
      </c>
      <c r="W46" s="84">
        <f>IFERROR(IF($I46="Before",INDEX(W:W,MATCH($J46,$C:$C,0))-$G46,INDEX(W:W,MATCH($J46,$C:$C,0))+$G46),"")</f>
        <v>44382</v>
      </c>
    </row>
    <row r="47" spans="1:23" s="78" customFormat="1">
      <c r="A47" s="64"/>
      <c r="B47" s="75"/>
      <c r="C47" s="76" t="s">
        <v>935</v>
      </c>
      <c r="D47" s="76"/>
      <c r="E47" s="76"/>
      <c r="F47" s="76"/>
      <c r="G47" s="81">
        <v>2</v>
      </c>
      <c r="H47" s="82"/>
      <c r="I47" s="81" t="s">
        <v>151</v>
      </c>
      <c r="J47" s="83" t="str">
        <f>C46</f>
        <v>Pic packs back from vendor</v>
      </c>
      <c r="K47" s="81"/>
      <c r="L47" s="84"/>
      <c r="M47" s="84"/>
      <c r="N47" s="84"/>
      <c r="O47" s="84">
        <f>IFERROR(IF($I47="Before",INDEX(O:O,MATCH($J47,$C:$C,0))-$G47,INDEX(O:O,MATCH($J47,$C:$C,0))+$G47),"")</f>
        <v>44174</v>
      </c>
      <c r="P47" s="84">
        <f>IFERROR(IF($I47="Before",INDEX(P:P,MATCH($J47,$C:$C,0))-$G47,INDEX(P:P,MATCH($J47,$C:$C,0))+$G47),"")</f>
        <v>44251</v>
      </c>
      <c r="Q47" s="84">
        <f>IFERROR(IF($I47="Before",INDEX(Q:Q,MATCH($J47,$C:$C,0))-$G47,INDEX(Q:Q,MATCH($J47,$C:$C,0))+$G47),"")</f>
        <v>44321</v>
      </c>
      <c r="R47" s="84">
        <f>IFERROR(IF($I47="Before",INDEX(R:R,MATCH($J47,$C:$C,0))-$G47,INDEX(R:R,MATCH($J47,$C:$C,0))+$G47),"")</f>
        <v>44384</v>
      </c>
      <c r="S47" s="84">
        <f>IFERROR(IF($I47="Before",INDEX(S:S,MATCH($J47,$C:$C,0))-$G47,INDEX(S:S,MATCH($J47,$C:$C,0))+$G47),"")</f>
        <v>44433</v>
      </c>
      <c r="T47" s="84">
        <v>44482</v>
      </c>
      <c r="U47" s="84">
        <v>44538</v>
      </c>
      <c r="V47" s="84">
        <v>44622</v>
      </c>
      <c r="W47" s="84">
        <f>IFERROR(IF($I47="Before",INDEX(W:W,MATCH($J47,$C:$C,0))-$G47,INDEX(W:W,MATCH($J47,$C:$C,0))+$G47),"")</f>
        <v>44384</v>
      </c>
    </row>
    <row r="48" spans="1:23" s="78" customFormat="1">
      <c r="A48" s="64"/>
      <c r="B48" s="75"/>
      <c r="C48" s="76" t="s">
        <v>943</v>
      </c>
      <c r="D48" s="76"/>
      <c r="E48" s="76"/>
      <c r="F48" s="76"/>
      <c r="G48" s="81">
        <v>21</v>
      </c>
      <c r="H48" s="82"/>
      <c r="I48" s="81" t="s">
        <v>151</v>
      </c>
      <c r="J48" s="83" t="str">
        <f>C47</f>
        <v>Feedback from Design on pic packs</v>
      </c>
      <c r="K48" s="81"/>
      <c r="L48" s="84"/>
      <c r="M48" s="84"/>
      <c r="N48" s="84"/>
      <c r="O48" s="84">
        <f>IFERROR(IF($I48="Before",INDEX(O:O,MATCH($J48,$C:$C,0))-$G48,INDEX(O:O,MATCH($J48,$C:$C,0))+$G48),"")</f>
        <v>44195</v>
      </c>
      <c r="P48" s="84">
        <f>IFERROR(IF($I48="Before",INDEX(P:P,MATCH($J48,$C:$C,0))-$G48,INDEX(P:P,MATCH($J48,$C:$C,0))+$G48),"")</f>
        <v>44272</v>
      </c>
      <c r="Q48" s="84">
        <f>IFERROR(IF($I48="Before",INDEX(Q:Q,MATCH($J48,$C:$C,0))-$G48,INDEX(Q:Q,MATCH($J48,$C:$C,0))+$G48),"")</f>
        <v>44342</v>
      </c>
      <c r="R48" s="84">
        <f>IFERROR(IF($I48="Before",INDEX(R:R,MATCH($J48,$C:$C,0))-$G48,INDEX(R:R,MATCH($J48,$C:$C,0))+$G48),"")</f>
        <v>44405</v>
      </c>
      <c r="S48" s="84">
        <f>IFERROR(IF($I48="Before",INDEX(S:S,MATCH($J48,$C:$C,0))-$G48,INDEX(S:S,MATCH($J48,$C:$C,0))+$G48),"")</f>
        <v>44454</v>
      </c>
      <c r="T48" s="84">
        <v>44503</v>
      </c>
      <c r="U48" s="84">
        <v>44559</v>
      </c>
      <c r="V48" s="84">
        <v>44643</v>
      </c>
      <c r="W48" s="84">
        <f>IFERROR(IF($I48="Before",INDEX(W:W,MATCH($J48,$C:$C,0))-$G48,INDEX(W:W,MATCH($J48,$C:$C,0))+$G48),"")</f>
        <v>44405</v>
      </c>
    </row>
    <row r="49" spans="1:26" s="78" customFormat="1">
      <c r="A49" s="64"/>
      <c r="B49" s="75"/>
      <c r="C49" s="76"/>
      <c r="D49" s="76"/>
      <c r="E49" s="76"/>
      <c r="F49" s="76"/>
      <c r="G49" s="81"/>
      <c r="H49" s="82"/>
      <c r="I49" s="81"/>
      <c r="J49" s="83"/>
      <c r="K49" s="81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</row>
    <row r="50" spans="1:26" s="78" customFormat="1">
      <c r="A50" s="64"/>
      <c r="B50" s="75"/>
      <c r="C50" s="516" t="s">
        <v>1142</v>
      </c>
      <c r="D50" s="76" t="s">
        <v>142</v>
      </c>
      <c r="E50" s="76" t="s">
        <v>367</v>
      </c>
      <c r="F50" s="76"/>
      <c r="G50" s="81">
        <v>30</v>
      </c>
      <c r="H50" s="82"/>
      <c r="I50" s="81" t="s">
        <v>143</v>
      </c>
      <c r="J50" s="83" t="str">
        <f>C74</f>
        <v>WACC Seasonal Concept Presentation</v>
      </c>
      <c r="K50" s="81"/>
      <c r="L50" s="84"/>
      <c r="M50" s="84"/>
      <c r="N50" s="84"/>
      <c r="O50" s="84"/>
      <c r="P50" s="84"/>
      <c r="Q50" s="84"/>
      <c r="R50" s="84"/>
      <c r="S50" s="84"/>
      <c r="T50" s="369">
        <v>44375</v>
      </c>
      <c r="U50" s="369">
        <v>44446</v>
      </c>
      <c r="V50" s="369" t="s">
        <v>1143</v>
      </c>
      <c r="W50" s="84"/>
    </row>
    <row r="51" spans="1:26" s="99" customFormat="1">
      <c r="A51" s="114"/>
      <c r="B51" s="365"/>
      <c r="C51" s="247" t="s">
        <v>247</v>
      </c>
      <c r="D51" s="366" t="s">
        <v>142</v>
      </c>
      <c r="E51" s="366" t="s">
        <v>367</v>
      </c>
      <c r="F51" s="366"/>
      <c r="G51" s="366">
        <v>21</v>
      </c>
      <c r="H51" s="367" t="e">
        <f>NETWORKDAYS(INDEX(#REF!,MATCH(C51,$C$51:$C$195,0)),INDEX(#REF!,MATCH(J51,$C$51:$C$195,0)))-1</f>
        <v>#REF!</v>
      </c>
      <c r="I51" s="366" t="s">
        <v>143</v>
      </c>
      <c r="J51" s="368" t="str">
        <f>C63</f>
        <v>Fabric Showback to Design</v>
      </c>
      <c r="K51" s="366" t="s">
        <v>144</v>
      </c>
      <c r="L51" s="369">
        <v>43938</v>
      </c>
      <c r="M51" s="369">
        <v>43985</v>
      </c>
      <c r="N51" s="413">
        <v>44034</v>
      </c>
      <c r="O51" s="369">
        <v>44083</v>
      </c>
      <c r="P51" s="369">
        <v>44153</v>
      </c>
      <c r="Q51" s="369">
        <v>44203</v>
      </c>
      <c r="R51" s="369">
        <v>44279</v>
      </c>
      <c r="S51" s="369">
        <f>IFERROR(IF($I51="Before",INDEX(S:S,MATCH($J51,$C:$C,0))-$G51,INDEX(S:S,MATCH($J51,$C:$C,0))+$G51),"")</f>
        <v>44335</v>
      </c>
      <c r="T51" s="369">
        <v>44384</v>
      </c>
      <c r="U51" s="369">
        <v>44440</v>
      </c>
      <c r="V51" s="369">
        <v>44502</v>
      </c>
      <c r="W51" s="369">
        <f>IFERROR(IF($I51="Before",INDEX(W:W,MATCH($J51,$C:$C,0))-$G51,INDEX(W:W,MATCH($J51,$C:$C,0))+$G51),"")</f>
        <v>44286</v>
      </c>
    </row>
    <row r="52" spans="1:26" hidden="1">
      <c r="B52" s="79"/>
      <c r="C52" s="247" t="s">
        <v>611</v>
      </c>
      <c r="D52" s="81" t="s">
        <v>142</v>
      </c>
      <c r="E52" s="81" t="s">
        <v>367</v>
      </c>
      <c r="F52" s="81"/>
      <c r="G52" s="81">
        <v>7</v>
      </c>
      <c r="H52" s="82"/>
      <c r="I52" s="81" t="s">
        <v>151</v>
      </c>
      <c r="J52" s="83" t="str">
        <f>C51</f>
        <v>Raw Materials - all categories</v>
      </c>
      <c r="K52" s="81"/>
      <c r="L52" s="84">
        <v>43936</v>
      </c>
      <c r="M52" s="84">
        <v>43992</v>
      </c>
      <c r="N52" s="84">
        <v>44041</v>
      </c>
      <c r="O52" s="84">
        <v>44090</v>
      </c>
      <c r="P52" s="84">
        <v>44160</v>
      </c>
      <c r="Q52" s="84">
        <v>44207</v>
      </c>
      <c r="R52" s="84">
        <v>44286</v>
      </c>
      <c r="S52" s="84">
        <f>IFERROR(IF($I52="Before",INDEX(S:S,MATCH($J52,$C:$C,0))-$G52,INDEX(S:S,MATCH($J52,$C:$C,0))+$G52),"")</f>
        <v>44342</v>
      </c>
      <c r="T52" s="84">
        <v>44391</v>
      </c>
      <c r="U52" s="84">
        <v>44447</v>
      </c>
      <c r="V52" s="84">
        <v>44509</v>
      </c>
      <c r="W52" s="84">
        <f>IFERROR(IF($I52="Before",INDEX(W:W,MATCH($J52,$C:$C,0))-$G52,INDEX(W:W,MATCH($J52,$C:$C,0))+$G52),"")</f>
        <v>44293</v>
      </c>
    </row>
    <row r="53" spans="1:26" hidden="1">
      <c r="B53" s="79"/>
      <c r="C53" s="247" t="s">
        <v>612</v>
      </c>
      <c r="D53" s="81" t="s">
        <v>142</v>
      </c>
      <c r="E53" s="81" t="s">
        <v>367</v>
      </c>
      <c r="F53" s="81"/>
      <c r="G53" s="81">
        <v>14</v>
      </c>
      <c r="H53" s="82"/>
      <c r="I53" s="81" t="s">
        <v>151</v>
      </c>
      <c r="J53" s="83" t="str">
        <f>C51</f>
        <v>Raw Materials - all categories</v>
      </c>
      <c r="K53" s="81"/>
      <c r="L53" s="84">
        <v>43943</v>
      </c>
      <c r="M53" s="84">
        <v>43999</v>
      </c>
      <c r="N53" s="84">
        <v>44048</v>
      </c>
      <c r="O53" s="84">
        <v>44097</v>
      </c>
      <c r="P53" s="84">
        <v>44167</v>
      </c>
      <c r="Q53" s="84">
        <v>44214</v>
      </c>
      <c r="R53" s="84">
        <v>44293</v>
      </c>
      <c r="S53" s="84">
        <f>IFERROR(IF($I53="Before",INDEX(S:S,MATCH($J53,$C:$C,0))-$G53,INDEX(S:S,MATCH($J53,$C:$C,0))+$G53),"")</f>
        <v>44349</v>
      </c>
      <c r="T53" s="84">
        <v>44398</v>
      </c>
      <c r="U53" s="84">
        <v>44454</v>
      </c>
      <c r="V53" s="84">
        <v>44516</v>
      </c>
      <c r="W53" s="84">
        <f>IFERROR(IF($I53="Before",INDEX(W:W,MATCH($J53,$C:$C,0))-$G53,INDEX(W:W,MATCH($J53,$C:$C,0))+$G53),"")</f>
        <v>44300</v>
      </c>
    </row>
    <row r="54" spans="1:26" hidden="1">
      <c r="B54" s="79"/>
      <c r="C54" s="247" t="s">
        <v>613</v>
      </c>
      <c r="D54" s="81" t="s">
        <v>146</v>
      </c>
      <c r="E54" s="81" t="s">
        <v>367</v>
      </c>
      <c r="F54" s="81"/>
      <c r="G54" s="81">
        <v>14</v>
      </c>
      <c r="H54" s="82"/>
      <c r="I54" s="81" t="s">
        <v>151</v>
      </c>
      <c r="J54" s="83" t="str">
        <f>C51</f>
        <v>Raw Materials - all categories</v>
      </c>
      <c r="K54" s="81"/>
      <c r="L54" s="84">
        <v>43943</v>
      </c>
      <c r="M54" s="84">
        <v>43999</v>
      </c>
      <c r="N54" s="84">
        <v>44048</v>
      </c>
      <c r="O54" s="84">
        <v>44097</v>
      </c>
      <c r="P54" s="84">
        <v>44167</v>
      </c>
      <c r="Q54" s="84">
        <v>44214</v>
      </c>
      <c r="R54" s="84">
        <v>44293</v>
      </c>
      <c r="S54" s="84">
        <f>IFERROR(IF($I54="Before",INDEX(S:S,MATCH($J54,$C:$C,0))-$G54,INDEX(S:S,MATCH($J54,$C:$C,0))+$G54),"")</f>
        <v>44349</v>
      </c>
      <c r="T54" s="84">
        <v>44398</v>
      </c>
      <c r="U54" s="84">
        <v>44454</v>
      </c>
      <c r="V54" s="84">
        <v>44516</v>
      </c>
      <c r="W54" s="84">
        <f>IFERROR(IF($I54="Before",INDEX(W:W,MATCH($J54,$C:$C,0))-$G54,INDEX(W:W,MATCH($J54,$C:$C,0))+$G54),"")</f>
        <v>44300</v>
      </c>
    </row>
    <row r="55" spans="1:26" hidden="1">
      <c r="B55" s="79"/>
      <c r="C55" s="247" t="s">
        <v>614</v>
      </c>
      <c r="D55" s="81" t="s">
        <v>146</v>
      </c>
      <c r="E55" s="81" t="s">
        <v>367</v>
      </c>
      <c r="F55" s="81"/>
      <c r="G55" s="81">
        <v>28</v>
      </c>
      <c r="H55" s="82"/>
      <c r="I55" s="81" t="s">
        <v>143</v>
      </c>
      <c r="J55" s="83" t="str">
        <f>C94</f>
        <v>Sketch review with Meg</v>
      </c>
      <c r="K55" s="81"/>
      <c r="L55" s="84">
        <v>43957</v>
      </c>
      <c r="M55" s="84">
        <v>44013</v>
      </c>
      <c r="N55" s="84">
        <v>44055</v>
      </c>
      <c r="O55" s="84">
        <v>44111</v>
      </c>
      <c r="P55" s="84">
        <v>44181</v>
      </c>
      <c r="Q55" s="84">
        <v>44244</v>
      </c>
      <c r="R55" s="84">
        <v>44307</v>
      </c>
      <c r="S55" s="84">
        <f>IFERROR(IF($I55="Before",INDEX(S:S,MATCH($J55,$C:$C,0))-$G55,INDEX(S:S,MATCH($J55,$C:$C,0))+$G55),"")</f>
        <v>44363</v>
      </c>
      <c r="T55" s="84">
        <v>44412</v>
      </c>
      <c r="U55" s="84">
        <v>44468</v>
      </c>
      <c r="V55" s="84">
        <v>44552</v>
      </c>
      <c r="W55" s="84">
        <f>IFERROR(IF($I55="Before",INDEX(W:W,MATCH($J55,$C:$C,0))-$G55,INDEX(W:W,MATCH($J55,$C:$C,0))+$G55),"")</f>
        <v>44314</v>
      </c>
    </row>
    <row r="56" spans="1:26" hidden="1">
      <c r="B56" s="79"/>
      <c r="C56" s="247" t="s">
        <v>615</v>
      </c>
      <c r="D56" s="81" t="s">
        <v>146</v>
      </c>
      <c r="E56" s="81" t="s">
        <v>616</v>
      </c>
      <c r="F56" s="81"/>
      <c r="G56" s="81">
        <v>7</v>
      </c>
      <c r="H56" s="82"/>
      <c r="I56" s="81" t="s">
        <v>143</v>
      </c>
      <c r="J56" s="83" t="str">
        <f>C91</f>
        <v>Initial sketch review with Lady</v>
      </c>
      <c r="K56" s="81"/>
      <c r="L56" s="84">
        <v>43971</v>
      </c>
      <c r="M56" s="84">
        <v>44027</v>
      </c>
      <c r="N56" s="84">
        <v>44069</v>
      </c>
      <c r="O56" s="84">
        <v>44125</v>
      </c>
      <c r="P56" s="84">
        <v>44195</v>
      </c>
      <c r="Q56" s="84">
        <v>44258</v>
      </c>
      <c r="R56" s="84">
        <v>44321</v>
      </c>
      <c r="S56" s="84">
        <f>IFERROR(IF($I56="Before",INDEX(S:S,MATCH($J56,$C:$C,0))-$G56,INDEX(S:S,MATCH($J56,$C:$C,0))+$G56),"")</f>
        <v>44377</v>
      </c>
      <c r="T56" s="84">
        <v>44426</v>
      </c>
      <c r="U56" s="84">
        <v>44482</v>
      </c>
      <c r="V56" s="84">
        <v>44559</v>
      </c>
      <c r="W56" s="84">
        <f>IFERROR(IF($I56="Before",INDEX(W:W,MATCH($J56,$C:$C,0))-$G56,INDEX(W:W,MATCH($J56,$C:$C,0))+$G56),"")</f>
        <v>44328</v>
      </c>
    </row>
    <row r="57" spans="1:26" hidden="1">
      <c r="B57" s="79"/>
      <c r="C57" s="248" t="s">
        <v>370</v>
      </c>
      <c r="D57" s="81" t="s">
        <v>146</v>
      </c>
      <c r="E57" s="81" t="s">
        <v>367</v>
      </c>
      <c r="F57" s="81"/>
      <c r="G57" s="81">
        <v>7</v>
      </c>
      <c r="H57" s="82"/>
      <c r="I57" s="81" t="s">
        <v>143</v>
      </c>
      <c r="J57" s="83" t="str">
        <f>C59</f>
        <v>Sketch review Yarn cone launch  by color - Initial sweater palette finalized</v>
      </c>
      <c r="K57" s="81" t="s">
        <v>524</v>
      </c>
      <c r="L57" s="84">
        <v>43937</v>
      </c>
      <c r="M57" s="84">
        <v>43993</v>
      </c>
      <c r="N57" s="84">
        <v>44035</v>
      </c>
      <c r="O57" s="84">
        <v>44091</v>
      </c>
      <c r="P57" s="84">
        <v>44161</v>
      </c>
      <c r="Q57" s="84">
        <v>44224</v>
      </c>
      <c r="R57" s="84">
        <v>44287</v>
      </c>
      <c r="S57" s="84">
        <f>IFERROR(IF($I57="Before",INDEX(S:S,MATCH($J57,$C:$C,0))-$G57,INDEX(S:S,MATCH($J57,$C:$C,0))+$G57),"")</f>
        <v>44328</v>
      </c>
      <c r="T57" s="84">
        <v>44377</v>
      </c>
      <c r="U57" s="84">
        <v>44433</v>
      </c>
      <c r="V57" s="84">
        <v>44501</v>
      </c>
      <c r="W57" s="84">
        <f>IFERROR(IF($I57="Before",INDEX(W:W,MATCH($J57,$C:$C,0))-$G57,INDEX(W:W,MATCH($J57,$C:$C,0))+$G57),"")</f>
        <v>44279</v>
      </c>
    </row>
    <row r="58" spans="1:26">
      <c r="B58" s="79"/>
      <c r="C58" s="248" t="s">
        <v>495</v>
      </c>
      <c r="D58" s="81" t="s">
        <v>142</v>
      </c>
      <c r="E58" s="81" t="s">
        <v>367</v>
      </c>
      <c r="F58" s="81"/>
      <c r="G58" s="81">
        <v>7</v>
      </c>
      <c r="H58" s="82" t="e">
        <f>NETWORKDAYS(INDEX(#REF!,MATCH(C58,$C$51:$C$195,0)),INDEX(#REF!,MATCH(J58,$C$51:$C$195,0)))-1</f>
        <v>#REF!</v>
      </c>
      <c r="I58" s="81" t="s">
        <v>143</v>
      </c>
      <c r="J58" s="83" t="str">
        <f>C62</f>
        <v>Seasonal Kickoff for Concept and Design</v>
      </c>
      <c r="K58" s="81" t="s">
        <v>145</v>
      </c>
      <c r="L58" s="84">
        <v>43943</v>
      </c>
      <c r="M58" s="84">
        <v>44370</v>
      </c>
      <c r="N58" s="84">
        <v>44041</v>
      </c>
      <c r="O58" s="84">
        <v>44097</v>
      </c>
      <c r="P58" s="84">
        <v>44158</v>
      </c>
      <c r="Q58" s="84">
        <v>44230</v>
      </c>
      <c r="R58" s="84">
        <v>44293</v>
      </c>
      <c r="S58" s="84">
        <f>IFERROR(IF($I58="Before",INDEX(S:S,MATCH($J58,$C:$C,0))-$G58,INDEX(S:S,MATCH($J58,$C:$C,0))+$G58),"")</f>
        <v>44342</v>
      </c>
      <c r="T58" s="84">
        <v>44391</v>
      </c>
      <c r="U58" s="84">
        <v>44447</v>
      </c>
      <c r="V58" s="84">
        <v>44509</v>
      </c>
      <c r="W58" s="84">
        <f>IFERROR(IF($I58="Before",INDEX(W:W,MATCH($J58,$C:$C,0))-$G58,INDEX(W:W,MATCH($J58,$C:$C,0))+$G58),"")</f>
        <v>44293</v>
      </c>
      <c r="Z58" s="371"/>
    </row>
    <row r="59" spans="1:26">
      <c r="B59" s="79"/>
      <c r="C59" s="248" t="s">
        <v>1075</v>
      </c>
      <c r="D59" s="81" t="s">
        <v>146</v>
      </c>
      <c r="E59" s="81" t="s">
        <v>367</v>
      </c>
      <c r="F59" s="81"/>
      <c r="G59" s="81">
        <v>49</v>
      </c>
      <c r="H59" s="82"/>
      <c r="I59" s="81" t="s">
        <v>143</v>
      </c>
      <c r="J59" s="83" t="str">
        <f>C91</f>
        <v>Initial sketch review with Lady</v>
      </c>
      <c r="K59" s="81" t="s">
        <v>147</v>
      </c>
      <c r="L59" s="84">
        <v>43944</v>
      </c>
      <c r="M59" s="84">
        <v>43993</v>
      </c>
      <c r="N59" s="84">
        <v>44042</v>
      </c>
      <c r="O59" s="84">
        <v>44098</v>
      </c>
      <c r="P59" s="84">
        <v>44133</v>
      </c>
      <c r="Q59" s="438">
        <v>44186</v>
      </c>
      <c r="R59" s="438">
        <v>44272</v>
      </c>
      <c r="S59" s="84">
        <f>IFERROR(IF($I59="Before",INDEX(S:S,MATCH($J59,$C:$C,0))-$G59,INDEX(S:S,MATCH($J59,$C:$C,0))+$G59),"")</f>
        <v>44335</v>
      </c>
      <c r="T59" s="84">
        <v>44384</v>
      </c>
      <c r="U59" s="84">
        <v>44440</v>
      </c>
      <c r="V59" s="84">
        <v>44508</v>
      </c>
      <c r="W59" s="84">
        <f>IFERROR(IF($I59="Before",INDEX(W:W,MATCH($J59,$C:$C,0))-$G59,INDEX(W:W,MATCH($J59,$C:$C,0))+$G59),"")</f>
        <v>44286</v>
      </c>
      <c r="X59" s="364"/>
    </row>
    <row r="60" spans="1:26">
      <c r="B60" s="79"/>
      <c r="C60" s="248" t="s">
        <v>1076</v>
      </c>
      <c r="D60" s="81"/>
      <c r="E60" s="81"/>
      <c r="F60" s="81"/>
      <c r="G60" s="81">
        <v>2</v>
      </c>
      <c r="H60" s="82"/>
      <c r="I60" s="81" t="s">
        <v>143</v>
      </c>
      <c r="J60" s="83" t="str">
        <f>C67</f>
        <v>Concept Wall review with Meg and Sheila</v>
      </c>
      <c r="K60" s="81"/>
      <c r="L60" s="84"/>
      <c r="M60" s="84"/>
      <c r="N60" s="84"/>
      <c r="O60" s="84"/>
      <c r="P60" s="84"/>
      <c r="Q60" s="84">
        <f>IFERROR(IF($I60="Before",INDEX(Q:Q,MATCH($J60,$C:$C,0))-$G60,INDEX(Q:Q,MATCH($J60,$C:$C,0))+$G60),"")</f>
        <v>44256</v>
      </c>
      <c r="R60" s="84">
        <f>IFERROR(IF($I60="Before",INDEX(R:R,MATCH($J60,$C:$C,0))-$G60,INDEX(R:R,MATCH($J60,$C:$C,0))+$G60),"")</f>
        <v>44319</v>
      </c>
      <c r="S60" s="84">
        <f>IFERROR(IF($I60="Before",INDEX(S:S,MATCH($J60,$C:$C,0))-$G60,INDEX(S:S,MATCH($J60,$C:$C,0))+$G60),"")</f>
        <v>44368</v>
      </c>
      <c r="T60" s="84">
        <v>44417</v>
      </c>
      <c r="U60" s="84">
        <v>44473</v>
      </c>
      <c r="V60" s="85">
        <v>44524</v>
      </c>
      <c r="W60" s="84"/>
      <c r="X60" s="364" t="s">
        <v>1148</v>
      </c>
    </row>
    <row r="61" spans="1:26">
      <c r="B61" s="79"/>
      <c r="C61" s="238" t="s">
        <v>482</v>
      </c>
      <c r="D61" s="81" t="s">
        <v>142</v>
      </c>
      <c r="E61" s="81" t="s">
        <v>367</v>
      </c>
      <c r="F61" s="81"/>
      <c r="G61" s="81">
        <v>10</v>
      </c>
      <c r="H61" s="82"/>
      <c r="I61" s="81" t="s">
        <v>143</v>
      </c>
      <c r="J61" s="83" t="str">
        <f>C65</f>
        <v xml:space="preserve">Art x for knit downs for sketch review </v>
      </c>
      <c r="K61" s="81" t="s">
        <v>144</v>
      </c>
      <c r="L61" s="84">
        <v>43949</v>
      </c>
      <c r="M61" s="84">
        <v>44000</v>
      </c>
      <c r="N61" s="84">
        <v>44047</v>
      </c>
      <c r="O61" s="84">
        <v>44103</v>
      </c>
      <c r="P61" s="94">
        <v>44138</v>
      </c>
      <c r="Q61" s="84">
        <v>44236</v>
      </c>
      <c r="R61" s="84">
        <v>44299</v>
      </c>
      <c r="S61" s="84">
        <f>IFERROR(IF($I61="Before",INDEX(S:S,MATCH($J61,$C:$C,0))-$G61,INDEX(S:S,MATCH($J61,$C:$C,0))+$G61),"")</f>
        <v>44355</v>
      </c>
      <c r="T61" s="84">
        <v>44404</v>
      </c>
      <c r="U61" s="84">
        <v>44460</v>
      </c>
      <c r="V61" s="84">
        <v>44543</v>
      </c>
      <c r="W61" s="84">
        <f>IFERROR(IF($I61="Before",INDEX(W:W,MATCH($J61,$C:$C,0))-$G61,INDEX(W:W,MATCH($J61,$C:$C,0))+$G61),"")</f>
        <v>44306</v>
      </c>
      <c r="X61" s="364"/>
    </row>
    <row r="62" spans="1:26">
      <c r="B62" s="79"/>
      <c r="C62" s="248" t="s">
        <v>481</v>
      </c>
      <c r="D62" s="81" t="s">
        <v>142</v>
      </c>
      <c r="E62" s="81" t="s">
        <v>367</v>
      </c>
      <c r="F62" s="81"/>
      <c r="G62" s="81">
        <v>21</v>
      </c>
      <c r="H62" s="82"/>
      <c r="I62" s="81" t="s">
        <v>143</v>
      </c>
      <c r="J62" s="83" t="str">
        <f>C67</f>
        <v>Concept Wall review with Meg and Sheila</v>
      </c>
      <c r="K62" s="81" t="s">
        <v>145</v>
      </c>
      <c r="L62" s="84">
        <v>43950</v>
      </c>
      <c r="M62" s="84">
        <v>44006</v>
      </c>
      <c r="N62" s="84">
        <v>44048</v>
      </c>
      <c r="O62" s="84">
        <v>44104</v>
      </c>
      <c r="P62" s="85">
        <v>44165</v>
      </c>
      <c r="Q62" s="84">
        <v>44237</v>
      </c>
      <c r="R62" s="84">
        <v>44300</v>
      </c>
      <c r="S62" s="84">
        <f>IFERROR(IF($I62="Before",INDEX(S:S,MATCH($J62,$C:$C,0))-$G62,INDEX(S:S,MATCH($J62,$C:$C,0))+$G62),"")</f>
        <v>44349</v>
      </c>
      <c r="T62" s="84">
        <v>44398</v>
      </c>
      <c r="U62" s="84">
        <v>44454</v>
      </c>
      <c r="V62" s="84">
        <v>44516</v>
      </c>
      <c r="W62" s="84">
        <f>IFERROR(IF($I62="Before",INDEX(W:W,MATCH($J62,$C:$C,0))-$G62,INDEX(W:W,MATCH($J62,$C:$C,0))+$G62),"")</f>
        <v>44300</v>
      </c>
    </row>
    <row r="63" spans="1:26">
      <c r="B63" s="79"/>
      <c r="C63" s="368" t="s">
        <v>484</v>
      </c>
      <c r="D63" s="81" t="s">
        <v>142</v>
      </c>
      <c r="E63" s="81" t="s">
        <v>367</v>
      </c>
      <c r="F63" s="81"/>
      <c r="G63" s="81">
        <v>21</v>
      </c>
      <c r="H63" s="82"/>
      <c r="I63" s="81" t="s">
        <v>143</v>
      </c>
      <c r="J63" s="83" t="str">
        <f>C90</f>
        <v>Initial sketch review with Colleen/Kristin</v>
      </c>
      <c r="K63" s="81"/>
      <c r="L63" s="84">
        <v>43957</v>
      </c>
      <c r="M63" s="84">
        <v>44006</v>
      </c>
      <c r="N63" s="84">
        <v>44048</v>
      </c>
      <c r="O63" s="84">
        <v>44104</v>
      </c>
      <c r="P63" s="85">
        <v>44167</v>
      </c>
      <c r="Q63" s="84">
        <v>44221</v>
      </c>
      <c r="R63" s="84">
        <v>44300</v>
      </c>
      <c r="S63" s="84">
        <f>IFERROR(IF($I63="Before",INDEX(S:S,MATCH($J63,$C:$C,0))-$G63,INDEX(S:S,MATCH($J63,$C:$C,0))+$G63),"")</f>
        <v>44356</v>
      </c>
      <c r="T63" s="84">
        <v>44405</v>
      </c>
      <c r="U63" s="84">
        <v>44461</v>
      </c>
      <c r="V63" s="84">
        <v>44531</v>
      </c>
      <c r="W63" s="84">
        <f>IFERROR(IF($I63="Before",INDEX(W:W,MATCH($J63,$C:$C,0))-$G63,INDEX(W:W,MATCH($J63,$C:$C,0))+$G63),"")</f>
        <v>44307</v>
      </c>
    </row>
    <row r="64" spans="1:26">
      <c r="B64" s="79"/>
      <c r="C64" s="247" t="s">
        <v>581</v>
      </c>
      <c r="D64" s="81" t="s">
        <v>146</v>
      </c>
      <c r="E64" s="81" t="s">
        <v>367</v>
      </c>
      <c r="F64" s="81"/>
      <c r="G64" s="81">
        <v>26</v>
      </c>
      <c r="H64" s="82"/>
      <c r="I64" s="81" t="s">
        <v>143</v>
      </c>
      <c r="J64" s="83" t="str">
        <f>C94</f>
        <v>Sketch review with Meg</v>
      </c>
      <c r="K64" s="81"/>
      <c r="L64" s="84">
        <v>43959</v>
      </c>
      <c r="M64" s="84">
        <v>44015</v>
      </c>
      <c r="N64" s="84">
        <v>44057</v>
      </c>
      <c r="O64" s="84">
        <v>44113</v>
      </c>
      <c r="P64" s="85">
        <v>44183</v>
      </c>
      <c r="Q64" s="84">
        <v>44225</v>
      </c>
      <c r="R64" s="84">
        <v>44309</v>
      </c>
      <c r="S64" s="84">
        <f>IFERROR(IF($I64="Before",INDEX(S:S,MATCH($J64,$C:$C,0))-$G64,INDEX(S:S,MATCH($J64,$C:$C,0))+$G64),"")</f>
        <v>44365</v>
      </c>
      <c r="T64" s="84">
        <v>44414</v>
      </c>
      <c r="U64" s="84">
        <v>44470</v>
      </c>
      <c r="V64" s="84">
        <v>44553</v>
      </c>
      <c r="W64" s="84">
        <f>IFERROR(IF($I64="Before",INDEX(W:W,MATCH($J64,$C:$C,0))-$G64,INDEX(W:W,MATCH($J64,$C:$C,0))+$G64),"")</f>
        <v>44316</v>
      </c>
    </row>
    <row r="65" spans="1:26">
      <c r="B65" s="79"/>
      <c r="C65" s="238" t="s">
        <v>602</v>
      </c>
      <c r="D65" s="81" t="s">
        <v>146</v>
      </c>
      <c r="E65" s="81" t="s">
        <v>367</v>
      </c>
      <c r="F65" s="81"/>
      <c r="G65" s="81">
        <v>26</v>
      </c>
      <c r="H65" s="82"/>
      <c r="I65" s="81" t="s">
        <v>143</v>
      </c>
      <c r="J65" s="83" t="str">
        <f>C94</f>
        <v>Sketch review with Meg</v>
      </c>
      <c r="K65" s="81" t="s">
        <v>147</v>
      </c>
      <c r="L65" s="84">
        <v>43959</v>
      </c>
      <c r="M65" s="84">
        <v>44015</v>
      </c>
      <c r="N65" s="84">
        <v>44057</v>
      </c>
      <c r="O65" s="84">
        <v>44113</v>
      </c>
      <c r="P65" s="85">
        <v>44148</v>
      </c>
      <c r="Q65" s="84">
        <v>44246</v>
      </c>
      <c r="R65" s="84">
        <v>44309</v>
      </c>
      <c r="S65" s="84">
        <f>IFERROR(IF($I65="Before",INDEX(S:S,MATCH($J65,$C:$C,0))-$G65,INDEX(S:S,MATCH($J65,$C:$C,0))+$G65),"")</f>
        <v>44365</v>
      </c>
      <c r="T65" s="84">
        <v>44414</v>
      </c>
      <c r="U65" s="84">
        <v>44470</v>
      </c>
      <c r="V65" s="84">
        <v>44553</v>
      </c>
      <c r="W65" s="84">
        <f>IFERROR(IF($I65="Before",INDEX(W:W,MATCH($J65,$C:$C,0))-$G65,INDEX(W:W,MATCH($J65,$C:$C,0))+$G65),"")</f>
        <v>44316</v>
      </c>
      <c r="Z65" s="371"/>
    </row>
    <row r="66" spans="1:26">
      <c r="B66" s="79"/>
      <c r="C66" s="238" t="s">
        <v>483</v>
      </c>
      <c r="D66" s="81" t="s">
        <v>142</v>
      </c>
      <c r="E66" s="81" t="s">
        <v>367</v>
      </c>
      <c r="F66" s="81"/>
      <c r="G66" s="81">
        <v>14</v>
      </c>
      <c r="H66" s="82"/>
      <c r="I66" s="81" t="s">
        <v>143</v>
      </c>
      <c r="J66" s="83" t="str">
        <f>C91</f>
        <v>Initial sketch review with Lady</v>
      </c>
      <c r="K66" s="81"/>
      <c r="L66" s="84">
        <v>43964</v>
      </c>
      <c r="M66" s="84">
        <v>44020</v>
      </c>
      <c r="N66" s="84">
        <v>44062</v>
      </c>
      <c r="O66" s="84">
        <v>44118</v>
      </c>
      <c r="P66" s="84">
        <v>44174</v>
      </c>
      <c r="Q66" s="84">
        <v>44251</v>
      </c>
      <c r="R66" s="84">
        <v>44314</v>
      </c>
      <c r="S66" s="84">
        <f>IFERROR(IF($I66="Before",INDEX(S:S,MATCH($J66,$C:$C,0))-$G66,INDEX(S:S,MATCH($J66,$C:$C,0))+$G66),"")</f>
        <v>44370</v>
      </c>
      <c r="T66" s="84">
        <v>44419</v>
      </c>
      <c r="U66" s="84">
        <v>44475</v>
      </c>
      <c r="V66" s="84">
        <v>44530</v>
      </c>
      <c r="W66" s="84">
        <f>IFERROR(IF($I66="Before",INDEX(W:W,MATCH($J66,$C:$C,0))-$G66,INDEX(W:W,MATCH($J66,$C:$C,0))+$G66),"")</f>
        <v>44321</v>
      </c>
    </row>
    <row r="67" spans="1:26">
      <c r="B67" s="79"/>
      <c r="C67" s="248" t="s">
        <v>1074</v>
      </c>
      <c r="D67" s="81" t="s">
        <v>142</v>
      </c>
      <c r="E67" s="81" t="s">
        <v>367</v>
      </c>
      <c r="F67" s="81"/>
      <c r="G67" s="81">
        <v>7</v>
      </c>
      <c r="H67" s="82"/>
      <c r="I67" s="81" t="s">
        <v>143</v>
      </c>
      <c r="J67" s="83" t="str">
        <f>C75</f>
        <v>WAPP Seasonal Concept Presentation</v>
      </c>
      <c r="K67" s="81" t="s">
        <v>145</v>
      </c>
      <c r="L67" s="84">
        <v>43971</v>
      </c>
      <c r="M67" s="84">
        <v>44027</v>
      </c>
      <c r="N67" s="84">
        <v>44069</v>
      </c>
      <c r="O67" s="84">
        <v>44125</v>
      </c>
      <c r="P67" s="84">
        <v>44181</v>
      </c>
      <c r="Q67" s="84">
        <v>44258</v>
      </c>
      <c r="R67" s="84">
        <v>44321</v>
      </c>
      <c r="S67" s="84">
        <f>IFERROR(IF($I67="Before",INDEX(S:S,MATCH($J67,$C:$C,0))-$G67,INDEX(S:S,MATCH($J67,$C:$C,0))+$G67),"")</f>
        <v>44370</v>
      </c>
      <c r="T67" s="84">
        <v>44419</v>
      </c>
      <c r="U67" s="84">
        <v>44475</v>
      </c>
      <c r="V67" s="84">
        <v>44537</v>
      </c>
      <c r="W67" s="84">
        <f>IFERROR(IF($I67="Before",INDEX(W:W,MATCH($J67,$C:$C,0))-$G67,INDEX(W:W,MATCH($J67,$C:$C,0))+$G67),"")</f>
        <v>44321</v>
      </c>
    </row>
    <row r="68" spans="1:26">
      <c r="B68" s="79"/>
      <c r="C68" s="460" t="s">
        <v>1058</v>
      </c>
      <c r="D68" s="81"/>
      <c r="E68" s="81"/>
      <c r="F68" s="81"/>
      <c r="G68" s="81">
        <v>28</v>
      </c>
      <c r="H68" s="82"/>
      <c r="I68" s="81" t="s">
        <v>143</v>
      </c>
      <c r="J68" s="83" t="str">
        <f>C75</f>
        <v>WAPP Seasonal Concept Presentation</v>
      </c>
      <c r="K68" s="81"/>
      <c r="L68" s="84"/>
      <c r="M68" s="84"/>
      <c r="N68" s="84"/>
      <c r="O68" s="84"/>
      <c r="P68" s="84"/>
      <c r="Q68" s="84"/>
      <c r="R68" s="84">
        <f>IFERROR(IF($I68="Before",INDEX(R:R,MATCH($J68,$C:$C,0))-$G68,INDEX(R:R,MATCH($J68,$C:$C,0))+$G68),"")</f>
        <v>44300</v>
      </c>
      <c r="S68" s="461" t="s">
        <v>1064</v>
      </c>
      <c r="T68" s="84">
        <v>44420</v>
      </c>
      <c r="U68" s="84" t="s">
        <v>1196</v>
      </c>
      <c r="V68" s="84" t="s">
        <v>1196</v>
      </c>
      <c r="W68" s="84">
        <f>IFERROR(IF($I68="Before",INDEX(W:W,MATCH($J68,$C:$C,0))-$G68,INDEX(W:W,MATCH($J68,$C:$C,0))+$G68),"")</f>
        <v>44300</v>
      </c>
    </row>
    <row r="69" spans="1:26">
      <c r="B69" s="79"/>
      <c r="C69" s="460" t="s">
        <v>1059</v>
      </c>
      <c r="D69" s="81"/>
      <c r="E69" s="81"/>
      <c r="F69" s="81"/>
      <c r="G69" s="81">
        <v>28</v>
      </c>
      <c r="H69" s="82"/>
      <c r="I69" s="81" t="s">
        <v>143</v>
      </c>
      <c r="J69" s="83" t="str">
        <f>C75</f>
        <v>WAPP Seasonal Concept Presentation</v>
      </c>
      <c r="K69" s="81"/>
      <c r="L69" s="84"/>
      <c r="M69" s="84"/>
      <c r="N69" s="84"/>
      <c r="O69" s="84"/>
      <c r="P69" s="84"/>
      <c r="Q69" s="84"/>
      <c r="R69" s="84">
        <v>44300</v>
      </c>
      <c r="S69" s="461" t="s">
        <v>1064</v>
      </c>
      <c r="T69" s="84">
        <v>44420</v>
      </c>
      <c r="U69" s="84" t="s">
        <v>1196</v>
      </c>
      <c r="V69" s="84" t="s">
        <v>1196</v>
      </c>
      <c r="W69" s="84">
        <f>IFERROR(IF($I69="Before",INDEX(W:W,MATCH($J69,$C:$C,0))-$G69,INDEX(W:W,MATCH($J69,$C:$C,0))+$G69),"")</f>
        <v>44300</v>
      </c>
    </row>
    <row r="70" spans="1:26">
      <c r="B70" s="79"/>
      <c r="C70" s="460" t="s">
        <v>1060</v>
      </c>
      <c r="D70" s="81"/>
      <c r="E70" s="81"/>
      <c r="F70" s="81"/>
      <c r="G70" s="81">
        <v>22</v>
      </c>
      <c r="H70" s="82"/>
      <c r="I70" s="81" t="s">
        <v>143</v>
      </c>
      <c r="J70" s="83" t="str">
        <f>C75</f>
        <v>WAPP Seasonal Concept Presentation</v>
      </c>
      <c r="K70" s="81"/>
      <c r="L70" s="84"/>
      <c r="M70" s="84"/>
      <c r="N70" s="84"/>
      <c r="O70" s="84"/>
      <c r="P70" s="84"/>
      <c r="Q70" s="84"/>
      <c r="R70" s="84">
        <f>IFERROR(IF($I70="Before",INDEX(R:R,MATCH($J70,$C:$C,0))-$G70,INDEX(R:R,MATCH($J70,$C:$C,0))+$G70),"")</f>
        <v>44306</v>
      </c>
      <c r="S70" s="461" t="s">
        <v>1064</v>
      </c>
      <c r="T70" s="84">
        <v>44427</v>
      </c>
      <c r="U70" s="84" t="s">
        <v>1196</v>
      </c>
      <c r="V70" s="84" t="s">
        <v>1196</v>
      </c>
      <c r="W70" s="84">
        <f>IFERROR(IF($I70="Before",INDEX(W:W,MATCH($J70,$C:$C,0))-$G70,INDEX(W:W,MATCH($J70,$C:$C,0))+$G70),"")</f>
        <v>44306</v>
      </c>
    </row>
    <row r="71" spans="1:26">
      <c r="B71" s="79"/>
      <c r="C71" s="460" t="s">
        <v>1061</v>
      </c>
      <c r="D71" s="81"/>
      <c r="E71" s="81"/>
      <c r="F71" s="81"/>
      <c r="G71" s="81">
        <v>15</v>
      </c>
      <c r="H71" s="82"/>
      <c r="I71" s="81" t="s">
        <v>143</v>
      </c>
      <c r="J71" s="83" t="str">
        <f>C75</f>
        <v>WAPP Seasonal Concept Presentation</v>
      </c>
      <c r="K71" s="81"/>
      <c r="L71" s="84"/>
      <c r="M71" s="84"/>
      <c r="N71" s="84"/>
      <c r="O71" s="84"/>
      <c r="P71" s="84"/>
      <c r="Q71" s="84"/>
      <c r="R71" s="84">
        <f>IFERROR(IF($I71="Before",INDEX(R:R,MATCH($J71,$C:$C,0))-$G71,INDEX(R:R,MATCH($J71,$C:$C,0))+$G71),"")</f>
        <v>44313</v>
      </c>
      <c r="S71" s="461" t="s">
        <v>1064</v>
      </c>
      <c r="T71" s="84">
        <v>44434</v>
      </c>
      <c r="U71" s="84" t="s">
        <v>1196</v>
      </c>
      <c r="V71" s="84" t="s">
        <v>1196</v>
      </c>
      <c r="W71" s="84">
        <f>IFERROR(IF($I71="Before",INDEX(W:W,MATCH($J71,$C:$C,0))-$G71,INDEX(W:W,MATCH($J71,$C:$C,0))+$G71),"")</f>
        <v>44313</v>
      </c>
    </row>
    <row r="72" spans="1:26">
      <c r="B72" s="79"/>
      <c r="C72" s="460" t="s">
        <v>1062</v>
      </c>
      <c r="D72" s="81"/>
      <c r="E72" s="81"/>
      <c r="F72" s="81"/>
      <c r="G72" s="81">
        <v>8</v>
      </c>
      <c r="H72" s="82"/>
      <c r="I72" s="81" t="s">
        <v>143</v>
      </c>
      <c r="J72" s="83" t="str">
        <f>C75</f>
        <v>WAPP Seasonal Concept Presentation</v>
      </c>
      <c r="K72" s="81"/>
      <c r="L72" s="84"/>
      <c r="M72" s="84"/>
      <c r="N72" s="84"/>
      <c r="O72" s="84"/>
      <c r="P72" s="84"/>
      <c r="Q72" s="84"/>
      <c r="R72" s="84">
        <f>IFERROR(IF($I72="Before",INDEX(R:R,MATCH($J72,$C:$C,0))-$G72,INDEX(R:R,MATCH($J72,$C:$C,0))+$G72),"")</f>
        <v>44320</v>
      </c>
      <c r="S72" s="461" t="s">
        <v>1064</v>
      </c>
      <c r="T72" s="84">
        <v>44441</v>
      </c>
      <c r="U72" s="84" t="s">
        <v>1196</v>
      </c>
      <c r="V72" s="84" t="s">
        <v>1196</v>
      </c>
      <c r="W72" s="84">
        <f>IFERROR(IF($I72="Before",INDEX(W:W,MATCH($J72,$C:$C,0))-$G72,INDEX(W:W,MATCH($J72,$C:$C,0))+$G72),"")</f>
        <v>44320</v>
      </c>
    </row>
    <row r="73" spans="1:26">
      <c r="B73" s="79"/>
      <c r="C73" s="460" t="s">
        <v>1063</v>
      </c>
      <c r="D73" s="81"/>
      <c r="E73" s="81"/>
      <c r="F73" s="81"/>
      <c r="G73" s="81"/>
      <c r="H73" s="82"/>
      <c r="I73" s="81"/>
      <c r="J73" s="83"/>
      <c r="K73" s="81"/>
      <c r="L73" s="84"/>
      <c r="M73" s="84"/>
      <c r="N73" s="84"/>
      <c r="O73" s="84"/>
      <c r="P73" s="84"/>
      <c r="Q73" s="84"/>
      <c r="R73" s="84">
        <v>44348</v>
      </c>
      <c r="S73" s="84">
        <v>44397</v>
      </c>
      <c r="T73" s="84">
        <v>44469</v>
      </c>
      <c r="U73" s="84" t="s">
        <v>1196</v>
      </c>
      <c r="V73" s="84" t="s">
        <v>1196</v>
      </c>
      <c r="W73" s="84"/>
    </row>
    <row r="74" spans="1:26">
      <c r="B74" s="79"/>
      <c r="C74" s="248" t="s">
        <v>1056</v>
      </c>
      <c r="D74" s="81"/>
      <c r="E74" s="81"/>
      <c r="F74" s="81"/>
      <c r="G74" s="81">
        <v>21</v>
      </c>
      <c r="H74" s="82"/>
      <c r="I74" s="81" t="s">
        <v>143</v>
      </c>
      <c r="J74" s="83" t="str">
        <f>C75</f>
        <v>WAPP Seasonal Concept Presentation</v>
      </c>
      <c r="K74" s="81"/>
      <c r="L74" s="84"/>
      <c r="M74" s="84"/>
      <c r="N74" s="84"/>
      <c r="O74" s="84"/>
      <c r="P74" s="84"/>
      <c r="Q74" s="84"/>
      <c r="R74" s="84">
        <f>IFERROR(IF($I74="Before",INDEX(R:R,MATCH($J74,$C:$C,0))-$G74,INDEX(R:R,MATCH($J74,$C:$C,0))+$G74),"")</f>
        <v>44307</v>
      </c>
      <c r="S74" s="84">
        <f>IFERROR(IF($I74="Before",INDEX(S:S,MATCH($J74,$C:$C,0))-$G74,INDEX(S:S,MATCH($J74,$C:$C,0))+$G74),"")</f>
        <v>44356</v>
      </c>
      <c r="T74" s="84">
        <v>44405</v>
      </c>
      <c r="U74" s="369">
        <v>44476</v>
      </c>
      <c r="V74" s="84" t="s">
        <v>1143</v>
      </c>
      <c r="W74" s="84">
        <f>IFERROR(IF($I74="Before",INDEX(W:W,MATCH($J74,$C:$C,0))-$G74,INDEX(W:W,MATCH($J74,$C:$C,0))+$G74),"")</f>
        <v>44307</v>
      </c>
    </row>
    <row r="75" spans="1:26" s="99" customFormat="1">
      <c r="A75" s="114"/>
      <c r="B75" s="365"/>
      <c r="C75" s="248" t="s">
        <v>1057</v>
      </c>
      <c r="D75" s="366" t="s">
        <v>142</v>
      </c>
      <c r="E75" s="366" t="s">
        <v>367</v>
      </c>
      <c r="F75" s="366"/>
      <c r="G75" s="366">
        <v>14</v>
      </c>
      <c r="H75" s="367"/>
      <c r="I75" s="366" t="s">
        <v>143</v>
      </c>
      <c r="J75" s="368" t="str">
        <f>C94</f>
        <v>Sketch review with Meg</v>
      </c>
      <c r="K75" s="366" t="s">
        <v>144</v>
      </c>
      <c r="L75" s="369">
        <v>43979</v>
      </c>
      <c r="M75" s="369">
        <v>44034</v>
      </c>
      <c r="N75" s="369">
        <v>44076</v>
      </c>
      <c r="O75" s="369">
        <v>44132</v>
      </c>
      <c r="P75" s="369">
        <v>44202</v>
      </c>
      <c r="Q75" s="369">
        <v>44272</v>
      </c>
      <c r="R75" s="369">
        <v>44328</v>
      </c>
      <c r="S75" s="369">
        <f>IFERROR(IF($I75="Before",INDEX(S:S,MATCH($J75,$C:$C,0))-$G75,INDEX(S:S,MATCH($J75,$C:$C,0))+$G75),"")</f>
        <v>44377</v>
      </c>
      <c r="T75" s="369">
        <v>44426</v>
      </c>
      <c r="U75" s="369">
        <v>44482</v>
      </c>
      <c r="V75" s="369">
        <v>44544</v>
      </c>
      <c r="W75" s="369">
        <f>IFERROR(IF($I75="Before",INDEX(W:W,MATCH($J75,$C:$C,0))-$G75,INDEX(W:W,MATCH($J75,$C:$C,0))+$G75),"")</f>
        <v>44328</v>
      </c>
    </row>
    <row r="76" spans="1:26" s="99" customFormat="1">
      <c r="A76" s="114"/>
      <c r="B76" s="365"/>
      <c r="C76" s="247" t="s">
        <v>867</v>
      </c>
      <c r="D76" s="366" t="s">
        <v>146</v>
      </c>
      <c r="E76" s="366" t="s">
        <v>367</v>
      </c>
      <c r="F76" s="366"/>
      <c r="G76" s="366">
        <v>38</v>
      </c>
      <c r="H76" s="367"/>
      <c r="I76" s="366" t="s">
        <v>143</v>
      </c>
      <c r="J76" s="368" t="str">
        <f>C118</f>
        <v>Sweaters, Jackets, Intimates Wk 1 Set Ups</v>
      </c>
      <c r="K76" s="366"/>
      <c r="L76" s="369">
        <f>IFERROR(IF($I76="Before",INDEX(L:L,MATCH($J76,$C:$C,0))-$G76,INDEX(L:L,MATCH($J76,$C:$C,0))+$G76),"")</f>
        <v>43963</v>
      </c>
      <c r="M76" s="369">
        <f>IFERROR(IF($I76="Before",INDEX(M:M,MATCH($J76,$C:$C,0))-$G76,INDEX(M:M,MATCH($J76,$C:$C,0))+$G76),"")</f>
        <v>44022</v>
      </c>
      <c r="N76" s="369">
        <f>IFERROR(IF($I76="Before",INDEX(N:N,MATCH($J76,$C:$C,0))-$G76,INDEX(N:N,MATCH($J76,$C:$C,0))+$G76),"")</f>
        <v>44064</v>
      </c>
      <c r="O76" s="369">
        <f>IFERROR(IF($I76="Before",INDEX(O:O,MATCH($J76,$C:$C,0))-$G76,INDEX(O:O,MATCH($J76,$C:$C,0))+$G76),"")</f>
        <v>44134</v>
      </c>
      <c r="P76" s="369">
        <v>44169</v>
      </c>
      <c r="Q76" s="369">
        <f>IFERROR(IF($I76="Before",INDEX(Q:Q,MATCH($J76,$C:$C,0))-$G76,INDEX(Q:Q,MATCH($J76,$C:$C,0))+$G76),"")</f>
        <v>44267</v>
      </c>
      <c r="R76" s="369">
        <f>IFERROR(IF($I76="Before",INDEX(R:R,MATCH($J76,$C:$C,0))-$G76,INDEX(R:R,MATCH($J76,$C:$C,0))+$G76),"")</f>
        <v>44323</v>
      </c>
      <c r="S76" s="369">
        <f>IFERROR(IF($I76="Before",INDEX(S:S,MATCH($J76,$C:$C,0))-$G76,INDEX(S:S,MATCH($J76,$C:$C,0))+$G76),"")</f>
        <v>44372</v>
      </c>
      <c r="T76" s="369">
        <v>44421</v>
      </c>
      <c r="U76" s="369">
        <v>44479</v>
      </c>
      <c r="V76" s="369">
        <v>44533</v>
      </c>
      <c r="W76" s="369">
        <f>IFERROR(IF($I76="Before",INDEX(W:W,MATCH($J76,$C:$C,0))-$G76,INDEX(W:W,MATCH($J76,$C:$C,0))+$G76),"")</f>
        <v>44302</v>
      </c>
    </row>
    <row r="77" spans="1:26" s="99" customFormat="1">
      <c r="A77" s="114"/>
      <c r="B77" s="365"/>
      <c r="C77" s="368" t="s">
        <v>1135</v>
      </c>
      <c r="D77" s="366"/>
      <c r="E77" s="366"/>
      <c r="F77" s="366"/>
      <c r="G77" s="366"/>
      <c r="H77" s="367"/>
      <c r="I77" s="366"/>
      <c r="J77" s="368"/>
      <c r="K77" s="366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>
        <v>44561</v>
      </c>
      <c r="W77" s="369"/>
    </row>
    <row r="78" spans="1:26" s="99" customFormat="1">
      <c r="A78" s="114"/>
      <c r="B78" s="365"/>
      <c r="C78" s="368" t="s">
        <v>1136</v>
      </c>
      <c r="D78" s="366" t="s">
        <v>146</v>
      </c>
      <c r="E78" s="366" t="s">
        <v>367</v>
      </c>
      <c r="F78" s="366"/>
      <c r="G78" s="366">
        <v>7</v>
      </c>
      <c r="H78" s="367"/>
      <c r="I78" s="366" t="s">
        <v>143</v>
      </c>
      <c r="J78" s="368" t="str">
        <f>C79</f>
        <v>yarndye and pfd roll launch for proto - FALL ASIA ONLY</v>
      </c>
      <c r="K78" s="366" t="s">
        <v>147</v>
      </c>
      <c r="L78" s="369">
        <f>IFERROR(IF($I78="Before",INDEX(L:L,MATCH($J78,$C:$C,0))-$G78,INDEX(L:L,MATCH($J78,$C:$C,0))+$G78),"")</f>
        <v>43973</v>
      </c>
      <c r="M78" s="369">
        <f>IFERROR(IF($I78="Before",INDEX(M:M,MATCH($J78,$C:$C,0))-$G78,INDEX(M:M,MATCH($J78,$C:$C,0))+$G78),"")</f>
        <v>44036</v>
      </c>
      <c r="N78" s="369">
        <f>IFERROR(IF($I78="Before",INDEX(N:N,MATCH($J78,$C:$C,0))-$G78,INDEX(N:N,MATCH($J78,$C:$C,0))+$G78),"")</f>
        <v>44071</v>
      </c>
      <c r="O78" s="369">
        <f>IFERROR(IF($I78="Before",INDEX(O:O,MATCH($J78,$C:$C,0))-$G78,INDEX(O:O,MATCH($J78,$C:$C,0))+$G78),"")</f>
        <v>44134</v>
      </c>
      <c r="P78" s="373">
        <f>IFERROR(IF($I78="Before",INDEX(P:P,MATCH($J78,$C:$C,0))-$G78,INDEX(P:P,MATCH($J78,$C:$C,0))+$G78),"")</f>
        <v>44176</v>
      </c>
      <c r="Q78" s="369">
        <f>IFERROR(IF($I78="Before",INDEX(Q:Q,MATCH($J78,$C:$C,0))-$G78,INDEX(Q:Q,MATCH($J78,$C:$C,0))+$G78),"")</f>
        <v>44281</v>
      </c>
      <c r="R78" s="369">
        <f>IFERROR(IF($I78="Before",INDEX(R:R,MATCH($J78,$C:$C,0))-$G78,INDEX(R:R,MATCH($J78,$C:$C,0))+$G78),"")</f>
        <v>44330</v>
      </c>
      <c r="S78" s="369">
        <f>IFERROR(IF($I78="Before",INDEX(S:S,MATCH($J78,$C:$C,0))-$G78,INDEX(S:S,MATCH($J78,$C:$C,0))+$G78),"")</f>
        <v>44379</v>
      </c>
      <c r="T78" s="369">
        <v>44428</v>
      </c>
      <c r="U78" s="369">
        <v>44491</v>
      </c>
      <c r="V78" s="369">
        <v>44568</v>
      </c>
      <c r="W78" s="369">
        <f>IFERROR(IF($I78="Before",INDEX(W:W,MATCH($J78,$C:$C,0))-$G78,INDEX(W:W,MATCH($J78,$C:$C,0))+$G78),"")</f>
        <v>44309</v>
      </c>
    </row>
    <row r="79" spans="1:26">
      <c r="B79" s="79"/>
      <c r="C79" s="247" t="s">
        <v>924</v>
      </c>
      <c r="D79" s="81" t="s">
        <v>146</v>
      </c>
      <c r="E79" s="81" t="s">
        <v>367</v>
      </c>
      <c r="F79" s="81"/>
      <c r="G79" s="81">
        <v>28</v>
      </c>
      <c r="H79" s="82" t="e">
        <f>NETWORKDAYS(INDEX(#REF!,MATCH(C79,$C$51:$C$195,0)),INDEX(#REF!,MATCH(J79,$C$51:$C$195,0)))-1</f>
        <v>#REF!</v>
      </c>
      <c r="I79" s="81" t="s">
        <v>143</v>
      </c>
      <c r="J79" s="83" t="str">
        <f>C119</f>
        <v>Sweaters, Jackets, Intimates Wk 1 Tech Pack X</v>
      </c>
      <c r="K79" s="81" t="s">
        <v>147</v>
      </c>
      <c r="L79" s="84">
        <v>43980</v>
      </c>
      <c r="M79" s="84">
        <v>44043</v>
      </c>
      <c r="N79" s="84">
        <v>44078</v>
      </c>
      <c r="O79" s="84">
        <v>44141</v>
      </c>
      <c r="P79" s="379">
        <v>44183</v>
      </c>
      <c r="Q79" s="84">
        <v>44288</v>
      </c>
      <c r="R79" s="84">
        <v>44337</v>
      </c>
      <c r="S79" s="84">
        <f>IFERROR(IF($I79="Before",INDEX(S:S,MATCH($J79,$C:$C,0))-$G79,INDEX(S:S,MATCH($J79,$C:$C,0))+$G79),"")</f>
        <v>44386</v>
      </c>
      <c r="T79" s="84">
        <v>44435</v>
      </c>
      <c r="U79" s="84">
        <v>44498</v>
      </c>
      <c r="V79" s="84">
        <v>44551</v>
      </c>
      <c r="W79" s="84">
        <f>IFERROR(IF($I79="Before",INDEX(W:W,MATCH($J79,$C:$C,0))-$G79,INDEX(W:W,MATCH($J79,$C:$C,0))+$G79),"")</f>
        <v>44316</v>
      </c>
    </row>
    <row r="80" spans="1:26">
      <c r="B80" s="79"/>
      <c r="C80" s="247" t="s">
        <v>925</v>
      </c>
      <c r="D80" s="81" t="s">
        <v>146</v>
      </c>
      <c r="E80" s="81" t="s">
        <v>367</v>
      </c>
      <c r="F80" s="81"/>
      <c r="G80" s="81">
        <v>14</v>
      </c>
      <c r="H80" s="82"/>
      <c r="I80" s="81" t="s">
        <v>143</v>
      </c>
      <c r="J80" s="83" t="str">
        <f>C119</f>
        <v>Sweaters, Jackets, Intimates Wk 1 Tech Pack X</v>
      </c>
      <c r="K80" s="81" t="s">
        <v>147</v>
      </c>
      <c r="L80" s="84">
        <v>43994</v>
      </c>
      <c r="M80" s="84">
        <v>44057</v>
      </c>
      <c r="N80" s="84">
        <v>44092</v>
      </c>
      <c r="O80" s="84">
        <v>44162</v>
      </c>
      <c r="P80" s="379">
        <v>44204</v>
      </c>
      <c r="Q80" s="84">
        <v>44302</v>
      </c>
      <c r="R80" s="84">
        <v>44351</v>
      </c>
      <c r="S80" s="84">
        <f>IFERROR(IF($I80="Before",INDEX(S:S,MATCH($J80,$C:$C,0))-$G80,INDEX(S:S,MATCH($J80,$C:$C,0))+$G80),"")</f>
        <v>44400</v>
      </c>
      <c r="T80" s="84">
        <v>44449</v>
      </c>
      <c r="U80" s="84">
        <v>44512</v>
      </c>
      <c r="V80" s="84">
        <v>44565</v>
      </c>
      <c r="W80" s="84">
        <f>IFERROR(IF($I80="Before",INDEX(W:W,MATCH($J80,$C:$C,0))-$G80,INDEX(W:W,MATCH($J80,$C:$C,0))+$G80),"")</f>
        <v>44330</v>
      </c>
    </row>
    <row r="81" spans="2:24">
      <c r="B81" s="79"/>
      <c r="C81" s="247" t="s">
        <v>926</v>
      </c>
      <c r="D81" s="81"/>
      <c r="E81" s="81"/>
      <c r="F81" s="81"/>
      <c r="G81" s="81"/>
      <c r="H81" s="82"/>
      <c r="I81" s="81"/>
      <c r="J81" s="83"/>
      <c r="K81" s="81"/>
      <c r="L81" s="84"/>
      <c r="M81" s="84"/>
      <c r="N81" s="84"/>
      <c r="O81" s="84"/>
      <c r="P81" s="379">
        <v>44225</v>
      </c>
      <c r="Q81" s="84"/>
      <c r="R81" s="84"/>
      <c r="S81" s="84" t="str">
        <f>IFERROR(IF($I81="Before",INDEX(S:S,MATCH($J81,$C:$C,0))-$G81,INDEX(S:S,MATCH($J81,$C:$C,0))+$G81),"")</f>
        <v/>
      </c>
      <c r="T81" s="84" t="s">
        <v>779</v>
      </c>
      <c r="U81" s="84" t="s">
        <v>779</v>
      </c>
      <c r="V81" s="84">
        <v>44575</v>
      </c>
      <c r="W81" s="84" t="str">
        <f>IFERROR(IF($I81="Before",INDEX(W:W,MATCH($J81,$C:$C,0))-$G81,INDEX(W:W,MATCH($J81,$C:$C,0))+$G81),"")</f>
        <v/>
      </c>
    </row>
    <row r="82" spans="2:24">
      <c r="B82" s="79"/>
      <c r="C82" s="247" t="s">
        <v>927</v>
      </c>
      <c r="D82" s="81"/>
      <c r="E82" s="81"/>
      <c r="F82" s="81"/>
      <c r="G82" s="81"/>
      <c r="H82" s="82"/>
      <c r="I82" s="81"/>
      <c r="J82" s="83"/>
      <c r="K82" s="81"/>
      <c r="L82" s="84"/>
      <c r="M82" s="84"/>
      <c r="N82" s="84"/>
      <c r="O82" s="84"/>
      <c r="P82" s="379">
        <v>44239</v>
      </c>
      <c r="Q82" s="84"/>
      <c r="R82" s="84"/>
      <c r="S82" s="84" t="str">
        <f>IFERROR(IF($I82="Before",INDEX(S:S,MATCH($J82,$C:$C,0))-$G82,INDEX(S:S,MATCH($J82,$C:$C,0))+$G82),"")</f>
        <v/>
      </c>
      <c r="T82" s="84" t="s">
        <v>779</v>
      </c>
      <c r="U82" s="84" t="s">
        <v>779</v>
      </c>
      <c r="V82" s="84">
        <v>44589</v>
      </c>
      <c r="W82" s="84" t="str">
        <f>IFERROR(IF($I82="Before",INDEX(W:W,MATCH($J82,$C:$C,0))-$G82,INDEX(W:W,MATCH($J82,$C:$C,0))+$G82),"")</f>
        <v/>
      </c>
    </row>
    <row r="83" spans="2:24">
      <c r="B83" s="79"/>
      <c r="C83" s="247" t="s">
        <v>1137</v>
      </c>
      <c r="D83" s="81"/>
      <c r="E83" s="81"/>
      <c r="F83" s="81"/>
      <c r="G83" s="81"/>
      <c r="H83" s="82"/>
      <c r="I83" s="81"/>
      <c r="J83" s="83"/>
      <c r="K83" s="81"/>
      <c r="L83" s="84"/>
      <c r="M83" s="84"/>
      <c r="N83" s="84"/>
      <c r="O83" s="84"/>
      <c r="P83" s="379"/>
      <c r="Q83" s="84"/>
      <c r="R83" s="84"/>
      <c r="S83" s="84" t="str">
        <f>IFERROR(IF($I83="Before",INDEX(S:S,MATCH($J83,$C:$C,0))-$G83,INDEX(S:S,MATCH($J83,$C:$C,0))+$G83),"")</f>
        <v/>
      </c>
      <c r="T83" s="84" t="s">
        <v>779</v>
      </c>
      <c r="U83" s="84" t="s">
        <v>779</v>
      </c>
      <c r="V83" s="84">
        <v>44551</v>
      </c>
      <c r="W83" s="84" t="str">
        <f>IFERROR(IF($I83="Before",INDEX(W:W,MATCH($J83,$C:$C,0))-$G83,INDEX(W:W,MATCH($J83,$C:$C,0))+$G83),"")</f>
        <v/>
      </c>
    </row>
    <row r="84" spans="2:24">
      <c r="B84" s="79"/>
      <c r="C84" s="247" t="s">
        <v>1138</v>
      </c>
      <c r="D84" s="81" t="s">
        <v>146</v>
      </c>
      <c r="E84" s="81" t="s">
        <v>367</v>
      </c>
      <c r="F84" s="81"/>
      <c r="G84" s="81">
        <v>21</v>
      </c>
      <c r="H84" s="82"/>
      <c r="I84" s="81" t="s">
        <v>143</v>
      </c>
      <c r="J84" s="83" t="str">
        <f>C85</f>
        <v>last call IHD mocking yardage (mill available colors)</v>
      </c>
      <c r="K84" s="81"/>
      <c r="L84" s="84"/>
      <c r="M84" s="84"/>
      <c r="N84" s="84"/>
      <c r="O84" s="84">
        <v>44169</v>
      </c>
      <c r="P84" s="84">
        <f>IFERROR(IF($I84="Before",INDEX(P:P,MATCH($J84,$C:$C,0))-$G84,INDEX(P:P,MATCH($J84,$C:$C,0))+$G84),"")</f>
        <v>44250</v>
      </c>
      <c r="Q84" s="84">
        <f>IFERROR(IF($I84="Before",INDEX(Q:Q,MATCH($J84,$C:$C,0))-$G84,INDEX(Q:Q,MATCH($J84,$C:$C,0))+$G84),"")</f>
        <v>44306</v>
      </c>
      <c r="R84" s="84">
        <f>IFERROR(IF($I84="Before",INDEX(R:R,MATCH($J84,$C:$C,0))-$G84,INDEX(R:R,MATCH($J84,$C:$C,0))+$G84),"")</f>
        <v>44362</v>
      </c>
      <c r="S84" s="84">
        <f>IFERROR(IF($I84="Before",INDEX(S:S,MATCH($J84,$C:$C,0))-$G84,INDEX(S:S,MATCH($J84,$C:$C,0))+$G84),"")</f>
        <v>44411</v>
      </c>
      <c r="T84" s="84">
        <v>44460</v>
      </c>
      <c r="U84" s="84">
        <v>44523</v>
      </c>
      <c r="V84" s="84">
        <v>44600</v>
      </c>
      <c r="W84" s="84">
        <f>IFERROR(IF($I84="Before",INDEX(W:W,MATCH($J84,$C:$C,0))-$G84,INDEX(W:W,MATCH($J84,$C:$C,0))+$G84),"")</f>
        <v>44341</v>
      </c>
    </row>
    <row r="85" spans="2:24">
      <c r="B85" s="79"/>
      <c r="C85" s="247" t="s">
        <v>610</v>
      </c>
      <c r="D85" s="81" t="s">
        <v>146</v>
      </c>
      <c r="E85" s="81" t="s">
        <v>367</v>
      </c>
      <c r="F85" s="81"/>
      <c r="G85" s="81">
        <v>28</v>
      </c>
      <c r="H85" s="82"/>
      <c r="I85" s="81" t="s">
        <v>143</v>
      </c>
      <c r="J85" s="83" t="str">
        <f>C139</f>
        <v xml:space="preserve">M1 Finalization </v>
      </c>
      <c r="K85" s="81"/>
      <c r="L85" s="84">
        <v>44029</v>
      </c>
      <c r="M85" s="84">
        <v>44085</v>
      </c>
      <c r="N85" s="84">
        <v>44120</v>
      </c>
      <c r="O85" s="312">
        <v>44193</v>
      </c>
      <c r="P85" s="84">
        <f>IFERROR(IF($I85="Before",INDEX(P:P,MATCH($J85,$C:$C,0))-$G85,INDEX(P:P,MATCH($J85,$C:$C,0))+$G85),"")</f>
        <v>44271</v>
      </c>
      <c r="Q85" s="84">
        <f>IFERROR(IF($I85="Before",INDEX(Q:Q,MATCH($J85,$C:$C,0))-$G85,INDEX(Q:Q,MATCH($J85,$C:$C,0))+$G85),"")</f>
        <v>44327</v>
      </c>
      <c r="R85" s="84">
        <f>IFERROR(IF($I85="Before",INDEX(R:R,MATCH($J85,$C:$C,0))-$G85,INDEX(R:R,MATCH($J85,$C:$C,0))+$G85),"")</f>
        <v>44383</v>
      </c>
      <c r="S85" s="84">
        <f>IFERROR(IF($I85="Before",INDEX(S:S,MATCH($J85,$C:$C,0))-$G85,INDEX(S:S,MATCH($J85,$C:$C,0))+$G85),"")</f>
        <v>44432</v>
      </c>
      <c r="T85" s="84">
        <v>44481</v>
      </c>
      <c r="U85" s="84">
        <v>44544</v>
      </c>
      <c r="V85" s="84">
        <v>44621</v>
      </c>
      <c r="W85" s="84">
        <f>IFERROR(IF($I85="Before",INDEX(W:W,MATCH($J85,$C:$C,0))-$G85,INDEX(W:W,MATCH($J85,$C:$C,0))+$G85),"")</f>
        <v>44362</v>
      </c>
    </row>
    <row r="86" spans="2:24">
      <c r="B86" s="79"/>
      <c r="C86" s="236" t="s">
        <v>378</v>
      </c>
      <c r="D86" s="81" t="s">
        <v>148</v>
      </c>
      <c r="E86" s="81" t="s">
        <v>369</v>
      </c>
      <c r="F86" s="237"/>
      <c r="G86" s="81">
        <v>14</v>
      </c>
      <c r="H86" s="82" t="e">
        <f>NETWORKDAYS(INDEX(#REF!,MATCH(C86,$C$51:$C$195,0)),INDEX(#REF!,MATCH(J86,$C$51:$C$195,0)))-1</f>
        <v>#REF!</v>
      </c>
      <c r="I86" s="81" t="s">
        <v>143</v>
      </c>
      <c r="J86" s="83" t="str">
        <f>C88</f>
        <v xml:space="preserve">Line Plan Review </v>
      </c>
      <c r="K86" s="81" t="s">
        <v>149</v>
      </c>
      <c r="L86" s="84">
        <v>43966</v>
      </c>
      <c r="M86" s="84">
        <v>44029</v>
      </c>
      <c r="N86" s="84">
        <v>44063</v>
      </c>
      <c r="O86" s="84">
        <v>44120</v>
      </c>
      <c r="P86" s="84">
        <v>44183</v>
      </c>
      <c r="Q86" s="84">
        <v>44253</v>
      </c>
      <c r="R86" s="84">
        <v>44316</v>
      </c>
      <c r="S86" s="84">
        <f>IFERROR(IF($I86="Before",INDEX(S:S,MATCH($J86,$C:$C,0))-$G86,INDEX(S:S,MATCH($J86,$C:$C,0))+$G86),"")</f>
        <v>44365</v>
      </c>
      <c r="T86" s="84">
        <v>44414</v>
      </c>
      <c r="U86" s="84">
        <v>44470</v>
      </c>
      <c r="V86" s="84">
        <v>44532</v>
      </c>
      <c r="W86" s="84">
        <f>IFERROR(IF($I86="Before",INDEX(W:W,MATCH($J86,$C:$C,0))-$G86,INDEX(W:W,MATCH($J86,$C:$C,0))+$G86),"")</f>
        <v>44316</v>
      </c>
    </row>
    <row r="87" spans="2:24" hidden="1">
      <c r="B87" s="79"/>
      <c r="C87" s="440" t="s">
        <v>1001</v>
      </c>
      <c r="D87" s="81" t="s">
        <v>146</v>
      </c>
      <c r="E87" s="81" t="s">
        <v>1011</v>
      </c>
      <c r="F87" s="237"/>
      <c r="G87" s="81">
        <v>28</v>
      </c>
      <c r="H87" s="82"/>
      <c r="I87" s="81" t="s">
        <v>143</v>
      </c>
      <c r="J87" s="83" t="str">
        <f>C88</f>
        <v xml:space="preserve">Line Plan Review </v>
      </c>
      <c r="K87" s="81"/>
      <c r="L87" s="84"/>
      <c r="M87" s="84"/>
      <c r="N87" s="84"/>
      <c r="O87" s="84"/>
      <c r="P87" s="442">
        <v>44172</v>
      </c>
      <c r="Q87" s="442">
        <v>44242</v>
      </c>
      <c r="R87" s="442">
        <v>44299</v>
      </c>
      <c r="S87" s="474">
        <f>IFERROR(IF($I87="Before",INDEX(S:S,MATCH($J87,$C:$C,0))-$G87,INDEX(S:S,MATCH($J87,$C:$C,0))+$G87),"")</f>
        <v>44351</v>
      </c>
      <c r="T87" s="474">
        <v>44400</v>
      </c>
      <c r="U87" s="474">
        <v>44456</v>
      </c>
      <c r="V87" s="84">
        <v>44518</v>
      </c>
      <c r="W87" s="84">
        <f>IFERROR(IF($I87="Before",INDEX(W:W,MATCH($J87,$C:$C,0))-$G87,INDEX(W:W,MATCH($J87,$C:$C,0))+$G87),"")</f>
        <v>44302</v>
      </c>
    </row>
    <row r="88" spans="2:24">
      <c r="B88" s="79"/>
      <c r="C88" s="236" t="s">
        <v>485</v>
      </c>
      <c r="D88" s="81" t="s">
        <v>146</v>
      </c>
      <c r="E88" s="81" t="s">
        <v>369</v>
      </c>
      <c r="F88" s="81"/>
      <c r="G88" s="81">
        <v>2</v>
      </c>
      <c r="H88" s="82" t="e">
        <f>NETWORKDAYS(INDEX(#REF!,MATCH(C88,$C$51:$C$195,0)),INDEX(#REF!,MATCH(J88,$C$51:$C$195,0)))-1</f>
        <v>#REF!</v>
      </c>
      <c r="I88" s="81" t="s">
        <v>151</v>
      </c>
      <c r="J88" s="83" t="str">
        <f>C75</f>
        <v>WAPP Seasonal Concept Presentation</v>
      </c>
      <c r="K88" s="81" t="s">
        <v>149</v>
      </c>
      <c r="L88" s="84">
        <v>43983</v>
      </c>
      <c r="M88" s="84">
        <v>44036</v>
      </c>
      <c r="N88" s="84">
        <v>44077</v>
      </c>
      <c r="O88" s="84">
        <v>44134</v>
      </c>
      <c r="P88" s="84">
        <v>44204</v>
      </c>
      <c r="Q88" s="84">
        <v>44274</v>
      </c>
      <c r="R88" s="84">
        <v>44330</v>
      </c>
      <c r="S88" s="84">
        <f>IFERROR(IF($I88="Before",INDEX(S:S,MATCH($J88,$C:$C,0))-$G88,INDEX(S:S,MATCH($J88,$C:$C,0))+$G88),"")</f>
        <v>44379</v>
      </c>
      <c r="T88" s="84">
        <v>44428</v>
      </c>
      <c r="U88" s="84">
        <v>44484</v>
      </c>
      <c r="V88" s="84">
        <v>44546</v>
      </c>
      <c r="W88" s="84">
        <f>IFERROR(IF($I88="Before",INDEX(W:W,MATCH($J88,$C:$C,0))-$G88,INDEX(W:W,MATCH($J88,$C:$C,0))+$G88),"")</f>
        <v>44330</v>
      </c>
    </row>
    <row r="89" spans="2:24">
      <c r="B89" s="79"/>
      <c r="C89" s="236" t="s">
        <v>1054</v>
      </c>
      <c r="D89" s="81"/>
      <c r="E89" s="81"/>
      <c r="F89" s="81"/>
      <c r="G89" s="81">
        <v>9</v>
      </c>
      <c r="H89" s="82"/>
      <c r="I89" s="81" t="s">
        <v>143</v>
      </c>
      <c r="J89" s="83" t="str">
        <f>C91</f>
        <v>Initial sketch review with Lady</v>
      </c>
      <c r="K89" s="81"/>
      <c r="L89" s="84"/>
      <c r="M89" s="84"/>
      <c r="N89" s="84"/>
      <c r="O89" s="84"/>
      <c r="P89" s="84"/>
      <c r="Q89" s="84"/>
      <c r="R89" s="84">
        <f>IFERROR(IF($I89="Before",INDEX(R:R,MATCH($J89,$C:$C,0))-$G89,INDEX(R:R,MATCH($J89,$C:$C,0))+$G89),"")</f>
        <v>44326</v>
      </c>
      <c r="S89" s="84">
        <f>IFERROR(IF($I89="Before",INDEX(S:S,MATCH($J89,$C:$C,0))-$G89,INDEX(S:S,MATCH($J89,$C:$C,0))+$G89),"")</f>
        <v>44375</v>
      </c>
      <c r="T89" s="84">
        <v>44424</v>
      </c>
      <c r="U89" s="84">
        <v>44480</v>
      </c>
      <c r="V89" s="84">
        <v>44543</v>
      </c>
      <c r="W89" s="84">
        <f>IFERROR(IF($I89="Before",INDEX(W:W,MATCH($J89,$C:$C,0))-$G89,INDEX(W:W,MATCH($J89,$C:$C,0))+$G89),"")</f>
        <v>44326</v>
      </c>
    </row>
    <row r="90" spans="2:24">
      <c r="B90" s="79"/>
      <c r="C90" s="257" t="s">
        <v>580</v>
      </c>
      <c r="D90" s="81" t="s">
        <v>142</v>
      </c>
      <c r="E90" s="81" t="s">
        <v>367</v>
      </c>
      <c r="F90" s="81"/>
      <c r="G90" s="81">
        <v>7</v>
      </c>
      <c r="H90" s="82"/>
      <c r="I90" s="81" t="s">
        <v>143</v>
      </c>
      <c r="J90" s="83" t="str">
        <f>C91</f>
        <v>Initial sketch review with Lady</v>
      </c>
      <c r="K90" s="81" t="s">
        <v>149</v>
      </c>
      <c r="L90" s="84">
        <v>43973</v>
      </c>
      <c r="M90" s="84">
        <v>44027</v>
      </c>
      <c r="N90" s="84">
        <v>44069</v>
      </c>
      <c r="O90" s="84">
        <v>44125</v>
      </c>
      <c r="P90" s="84">
        <v>44195</v>
      </c>
      <c r="Q90" s="84">
        <v>44265</v>
      </c>
      <c r="R90" s="84">
        <v>44328</v>
      </c>
      <c r="S90" s="84">
        <f>IFERROR(IF($I90="Before",INDEX(S:S,MATCH($J90,$C:$C,0))-$G90,INDEX(S:S,MATCH($J90,$C:$C,0))+$G90),"")</f>
        <v>44377</v>
      </c>
      <c r="T90" s="84">
        <v>44426</v>
      </c>
      <c r="U90" s="84">
        <v>44482</v>
      </c>
      <c r="V90" s="84">
        <v>44551</v>
      </c>
      <c r="W90" s="84">
        <f>IFERROR(IF($I90="Before",INDEX(W:W,MATCH($J90,$C:$C,0))-$G90,INDEX(W:W,MATCH($J90,$C:$C,0))+$G90),"")</f>
        <v>44328</v>
      </c>
      <c r="X90" s="65" t="s">
        <v>1201</v>
      </c>
    </row>
    <row r="91" spans="2:24">
      <c r="B91" s="79"/>
      <c r="C91" s="80" t="s">
        <v>486</v>
      </c>
      <c r="D91" s="81" t="s">
        <v>148</v>
      </c>
      <c r="E91" s="81" t="s">
        <v>367</v>
      </c>
      <c r="F91" s="81"/>
      <c r="G91" s="81">
        <v>7</v>
      </c>
      <c r="H91" s="82" t="e">
        <f>NETWORKDAYS(INDEX(#REF!,MATCH(C91,$C$51:$C$195,0)),INDEX(#REF!,MATCH(J91,$C$51:$C$195,0)))-1</f>
        <v>#REF!</v>
      </c>
      <c r="I91" s="81" t="s">
        <v>143</v>
      </c>
      <c r="J91" s="83" t="str">
        <f>C94</f>
        <v>Sketch review with Meg</v>
      </c>
      <c r="K91" s="102" t="s">
        <v>144</v>
      </c>
      <c r="L91" s="84">
        <v>43978</v>
      </c>
      <c r="M91" s="84">
        <v>44034</v>
      </c>
      <c r="N91" s="84">
        <v>44083</v>
      </c>
      <c r="O91" s="84">
        <v>44132</v>
      </c>
      <c r="P91" s="84">
        <v>44202</v>
      </c>
      <c r="Q91" s="84">
        <v>44272</v>
      </c>
      <c r="R91" s="84">
        <v>44335</v>
      </c>
      <c r="S91" s="84">
        <f>IFERROR(IF($I91="Before",INDEX(S:S,MATCH($J91,$C:$C,0))-$G91,INDEX(S:S,MATCH($J91,$C:$C,0))+$G91),"")</f>
        <v>44384</v>
      </c>
      <c r="T91" s="84">
        <v>44433</v>
      </c>
      <c r="U91" s="84">
        <v>44489</v>
      </c>
      <c r="V91" s="85">
        <v>44566</v>
      </c>
      <c r="W91" s="84">
        <f>IFERROR(IF($I91="Before",INDEX(W:W,MATCH($J91,$C:$C,0))-$G91,INDEX(W:W,MATCH($J91,$C:$C,0))+$G91),"")</f>
        <v>44335</v>
      </c>
      <c r="X91" s="364" t="s">
        <v>1199</v>
      </c>
    </row>
    <row r="92" spans="2:24">
      <c r="B92" s="79"/>
      <c r="C92" s="80" t="s">
        <v>868</v>
      </c>
      <c r="D92" s="81" t="s">
        <v>142</v>
      </c>
      <c r="E92" s="81" t="s">
        <v>368</v>
      </c>
      <c r="F92" s="81"/>
      <c r="G92" s="81">
        <v>7</v>
      </c>
      <c r="H92" s="82"/>
      <c r="I92" s="81" t="s">
        <v>143</v>
      </c>
      <c r="J92" s="83" t="str">
        <f>C94</f>
        <v>Sketch review with Meg</v>
      </c>
      <c r="K92" s="102" t="s">
        <v>144</v>
      </c>
      <c r="L92" s="84">
        <v>43978</v>
      </c>
      <c r="M92" s="84">
        <v>44034</v>
      </c>
      <c r="N92" s="84">
        <f>IFERROR(IF($I92="Before",INDEX(N:N,MATCH($J92,$C:$C,0))-$G92,INDEX(N:N,MATCH($J92,$C:$C,0))+$G92),"")</f>
        <v>44082</v>
      </c>
      <c r="O92" s="84">
        <v>44132</v>
      </c>
      <c r="P92" s="84">
        <v>44202</v>
      </c>
      <c r="Q92" s="84">
        <v>44272</v>
      </c>
      <c r="R92" s="84">
        <v>44335</v>
      </c>
      <c r="S92" s="84">
        <f>IFERROR(IF($I92="Before",INDEX(S:S,MATCH($J92,$C:$C,0))-$G92,INDEX(S:S,MATCH($J92,$C:$C,0))+$G92),"")</f>
        <v>44384</v>
      </c>
      <c r="T92" s="84">
        <v>44433</v>
      </c>
      <c r="U92" s="84">
        <v>44489</v>
      </c>
      <c r="V92" s="84">
        <v>44573</v>
      </c>
      <c r="W92" s="84">
        <f>IFERROR(IF($I92="Before",INDEX(W:W,MATCH($J92,$C:$C,0))-$G92,INDEX(W:W,MATCH($J92,$C:$C,0))+$G92),"")</f>
        <v>44335</v>
      </c>
    </row>
    <row r="93" spans="2:24" hidden="1">
      <c r="B93" s="79"/>
      <c r="C93" s="80" t="s">
        <v>873</v>
      </c>
      <c r="D93" s="81"/>
      <c r="E93" s="81"/>
      <c r="F93" s="81"/>
      <c r="G93" s="81"/>
      <c r="H93" s="82"/>
      <c r="I93" s="81"/>
      <c r="J93" s="83"/>
      <c r="K93" s="102"/>
      <c r="L93" s="84"/>
      <c r="M93" s="84"/>
      <c r="N93" s="84"/>
      <c r="O93" s="84"/>
      <c r="P93" s="84">
        <v>44180</v>
      </c>
      <c r="Q93" s="84"/>
      <c r="R93" s="84"/>
      <c r="S93" s="84"/>
      <c r="T93" s="84"/>
      <c r="U93" s="84"/>
      <c r="V93" s="84"/>
      <c r="W93" s="84"/>
    </row>
    <row r="94" spans="2:24">
      <c r="B94" s="79"/>
      <c r="C94" s="247" t="s">
        <v>487</v>
      </c>
      <c r="D94" s="81" t="s">
        <v>142</v>
      </c>
      <c r="E94" s="81" t="s">
        <v>367</v>
      </c>
      <c r="F94" s="81"/>
      <c r="G94" s="81">
        <v>7</v>
      </c>
      <c r="H94" s="82"/>
      <c r="I94" s="81" t="s">
        <v>143</v>
      </c>
      <c r="J94" s="83" t="str">
        <f>C96</f>
        <v>Sketch review with Buying</v>
      </c>
      <c r="K94" s="102" t="s">
        <v>144</v>
      </c>
      <c r="L94" s="328">
        <v>43985</v>
      </c>
      <c r="M94" s="328">
        <v>44041</v>
      </c>
      <c r="N94" s="413">
        <v>44089</v>
      </c>
      <c r="O94" s="413">
        <v>44139</v>
      </c>
      <c r="P94" s="85">
        <v>44208</v>
      </c>
      <c r="Q94" s="84">
        <v>44279</v>
      </c>
      <c r="R94" s="84">
        <v>44342</v>
      </c>
      <c r="S94" s="84">
        <f>IFERROR(IF($I94="Before",INDEX(S:S,MATCH($J94,$C:$C,0))-$G94,INDEX(S:S,MATCH($J94,$C:$C,0))+$G94),"")</f>
        <v>44391</v>
      </c>
      <c r="T94" s="84">
        <v>44440</v>
      </c>
      <c r="U94" s="84">
        <v>44496</v>
      </c>
      <c r="V94" s="84">
        <v>44580</v>
      </c>
      <c r="W94" s="84">
        <f>IFERROR(IF($I94="Before",INDEX(W:W,MATCH($J94,$C:$C,0))-$G94,INDEX(W:W,MATCH($J94,$C:$C,0))+$G94),"")</f>
        <v>44342</v>
      </c>
    </row>
    <row r="95" spans="2:24" hidden="1">
      <c r="B95" s="79"/>
      <c r="C95" s="440" t="s">
        <v>1002</v>
      </c>
      <c r="D95" s="81" t="s">
        <v>142</v>
      </c>
      <c r="E95" s="81" t="s">
        <v>1011</v>
      </c>
      <c r="F95" s="81"/>
      <c r="G95" s="81">
        <v>9</v>
      </c>
      <c r="H95" s="82"/>
      <c r="I95" s="81" t="s">
        <v>143</v>
      </c>
      <c r="J95" s="83" t="str">
        <f>C96</f>
        <v>Sketch review with Buying</v>
      </c>
      <c r="K95" s="102"/>
      <c r="L95" s="328"/>
      <c r="M95" s="328"/>
      <c r="N95" s="413"/>
      <c r="O95" s="413"/>
      <c r="P95" s="452">
        <v>44214</v>
      </c>
      <c r="Q95" s="442">
        <v>44284</v>
      </c>
      <c r="R95" s="442">
        <v>44347</v>
      </c>
      <c r="S95" s="474">
        <f>IFERROR(IF($I95="Before",INDEX(S:S,MATCH($J95,$C:$C,0))-$G95,INDEX(S:S,MATCH($J95,$C:$C,0))+$G95),"")</f>
        <v>44389</v>
      </c>
      <c r="T95" s="474">
        <v>44438</v>
      </c>
      <c r="U95" s="474">
        <v>44494</v>
      </c>
      <c r="V95" s="84">
        <v>44578</v>
      </c>
      <c r="W95" s="84">
        <f>IFERROR(IF($I95="Before",INDEX(W:W,MATCH($J95,$C:$C,0))-$G95,INDEX(W:W,MATCH($J95,$C:$C,0))+$G95),"")</f>
        <v>44340</v>
      </c>
    </row>
    <row r="96" spans="2:24">
      <c r="B96" s="79"/>
      <c r="C96" s="80" t="s">
        <v>488</v>
      </c>
      <c r="D96" s="81" t="s">
        <v>142</v>
      </c>
      <c r="E96" s="81" t="s">
        <v>367</v>
      </c>
      <c r="F96" s="81"/>
      <c r="G96" s="81">
        <v>7</v>
      </c>
      <c r="H96" s="82"/>
      <c r="I96" s="81" t="s">
        <v>143</v>
      </c>
      <c r="J96" s="83" t="str">
        <f>C100</f>
        <v>PD Exceptions - Sweaters/Jackets/Intimates</v>
      </c>
      <c r="K96" s="102" t="s">
        <v>144</v>
      </c>
      <c r="L96" s="313">
        <v>43992</v>
      </c>
      <c r="M96" s="313">
        <v>44048</v>
      </c>
      <c r="N96" s="288">
        <f>IFERROR(IF($I96="Before",INDEX(N:N,MATCH($J96,$C:$C,0))-$G96,INDEX(N:N,MATCH($J96,$C:$C,0))+$G96),"")</f>
        <v>44090</v>
      </c>
      <c r="O96" s="288">
        <v>44146</v>
      </c>
      <c r="P96" s="85">
        <v>44216</v>
      </c>
      <c r="Q96" s="84">
        <v>44286</v>
      </c>
      <c r="R96" s="84">
        <v>44349</v>
      </c>
      <c r="S96" s="84">
        <f>IFERROR(IF($I96="Before",INDEX(S:S,MATCH($J96,$C:$C,0))-$G96,INDEX(S:S,MATCH($J96,$C:$C,0))+$G96),"")</f>
        <v>44398</v>
      </c>
      <c r="T96" s="84">
        <v>44447</v>
      </c>
      <c r="U96" s="84">
        <v>44503</v>
      </c>
      <c r="V96" s="84">
        <v>44587</v>
      </c>
      <c r="W96" s="84">
        <f>IFERROR(IF($I96="Before",INDEX(W:W,MATCH($J96,$C:$C,0))-$G96,INDEX(W:W,MATCH($J96,$C:$C,0))+$G96),"")</f>
        <v>44349</v>
      </c>
    </row>
    <row r="97" spans="1:24">
      <c r="B97" s="79"/>
      <c r="C97" s="80" t="s">
        <v>489</v>
      </c>
      <c r="D97" s="81" t="s">
        <v>142</v>
      </c>
      <c r="E97" s="81" t="s">
        <v>369</v>
      </c>
      <c r="F97" s="81"/>
      <c r="G97" s="81">
        <v>1</v>
      </c>
      <c r="H97" s="82"/>
      <c r="I97" s="81" t="s">
        <v>151</v>
      </c>
      <c r="J97" s="83" t="str">
        <f>C96</f>
        <v>Sketch review with Buying</v>
      </c>
      <c r="K97" s="102" t="s">
        <v>149</v>
      </c>
      <c r="L97" s="84">
        <v>43993</v>
      </c>
      <c r="M97" s="84">
        <v>44050</v>
      </c>
      <c r="N97" s="84">
        <f>IFERROR(IF($I97="Before",INDEX(N:N,MATCH($J97,$C:$C,0))-$G97,INDEX(N:N,MATCH($J97,$C:$C,0))+$G97),"")</f>
        <v>44091</v>
      </c>
      <c r="O97" s="84">
        <v>44147</v>
      </c>
      <c r="P97" s="84">
        <v>44218</v>
      </c>
      <c r="Q97" s="84">
        <v>44288</v>
      </c>
      <c r="R97" s="84">
        <v>44350</v>
      </c>
      <c r="S97" s="84">
        <f>IFERROR(IF($I97="Before",INDEX(S:S,MATCH($J97,$C:$C,0))-$G97,INDEX(S:S,MATCH($J97,$C:$C,0))+$G97),"")</f>
        <v>44399</v>
      </c>
      <c r="T97" s="84">
        <v>44448</v>
      </c>
      <c r="U97" s="84">
        <v>44504</v>
      </c>
      <c r="V97" s="84">
        <v>44588</v>
      </c>
      <c r="W97" s="84">
        <f>IFERROR(IF($I97="Before",INDEX(W:W,MATCH($J97,$C:$C,0))-$G97,INDEX(W:W,MATCH($J97,$C:$C,0))+$G97),"")</f>
        <v>44350</v>
      </c>
    </row>
    <row r="98" spans="1:24" hidden="1">
      <c r="B98" s="79"/>
      <c r="C98" s="337" t="s">
        <v>743</v>
      </c>
      <c r="D98" s="81"/>
      <c r="E98" s="81"/>
      <c r="F98" s="81"/>
      <c r="G98" s="81">
        <v>19</v>
      </c>
      <c r="H98" s="82"/>
      <c r="I98" s="81" t="s">
        <v>143</v>
      </c>
      <c r="J98" s="83" t="str">
        <f>C118</f>
        <v>Sweaters, Jackets, Intimates Wk 1 Set Ups</v>
      </c>
      <c r="K98" s="102"/>
      <c r="L98" s="84">
        <v>43985</v>
      </c>
      <c r="M98" s="84">
        <v>44048</v>
      </c>
      <c r="N98" s="84">
        <f>IFERROR(IF($I98="Before",INDEX(N:N,MATCH($J98,$C:$C,0))-$G98,INDEX(N:N,MATCH($J98,$C:$C,0))+$G98),"")</f>
        <v>44083</v>
      </c>
      <c r="O98" s="84">
        <v>44153</v>
      </c>
      <c r="P98" s="84">
        <v>44230</v>
      </c>
      <c r="Q98" s="84">
        <v>44293</v>
      </c>
      <c r="R98" s="84">
        <v>44342</v>
      </c>
      <c r="S98" s="84">
        <f>IFERROR(IF($I98="Before",INDEX(S:S,MATCH($J98,$C:$C,0))-$G98,INDEX(S:S,MATCH($J98,$C:$C,0))+$G98),"")</f>
        <v>44391</v>
      </c>
      <c r="T98" s="84">
        <v>44440</v>
      </c>
      <c r="U98" s="84">
        <v>44498</v>
      </c>
      <c r="V98" s="84">
        <v>44580</v>
      </c>
      <c r="W98" s="84">
        <f>IFERROR(IF($I98="Before",INDEX(W:W,MATCH($J98,$C:$C,0))-$G98,INDEX(W:W,MATCH($J98,$C:$C,0))+$G98),"")</f>
        <v>44321</v>
      </c>
    </row>
    <row r="99" spans="1:24" s="243" customFormat="1">
      <c r="A99" s="239"/>
      <c r="B99" s="240"/>
      <c r="C99" s="202" t="s">
        <v>490</v>
      </c>
      <c r="D99" s="81" t="s">
        <v>142</v>
      </c>
      <c r="E99" s="81" t="s">
        <v>367</v>
      </c>
      <c r="F99" s="241"/>
      <c r="G99" s="241">
        <v>1</v>
      </c>
      <c r="H99" s="242" t="e">
        <f>NETWORKDAYS(INDEX(#REF!,MATCH(C99,$C$51:$C$195,0)),INDEX(#REF!,MATCH(J99,$C$51:$C$195,0)))-1</f>
        <v>#REF!</v>
      </c>
      <c r="I99" s="241" t="s">
        <v>151</v>
      </c>
      <c r="J99" s="235" t="str">
        <f>C97</f>
        <v>Sketch wraparounds with edits</v>
      </c>
      <c r="K99" s="241" t="s">
        <v>149</v>
      </c>
      <c r="L99" s="84">
        <v>43997</v>
      </c>
      <c r="M99" s="84">
        <v>44055</v>
      </c>
      <c r="N99" s="84">
        <f>IFERROR(IF($I99="Before",INDEX(N:N,MATCH($J99,$C:$C,0))-$G99,INDEX(N:N,MATCH($J99,$C:$C,0))+$G99),"")</f>
        <v>44092</v>
      </c>
      <c r="O99" s="84">
        <v>44148</v>
      </c>
      <c r="P99" s="84">
        <v>44218</v>
      </c>
      <c r="Q99" s="84">
        <v>44288</v>
      </c>
      <c r="R99" s="84">
        <v>44351</v>
      </c>
      <c r="S99" s="84">
        <f>IFERROR(IF($I99="Before",INDEX(S:S,MATCH($J99,$C:$C,0))-$G99,INDEX(S:S,MATCH($J99,$C:$C,0))+$G99),"")</f>
        <v>44400</v>
      </c>
      <c r="T99" s="84">
        <v>44449</v>
      </c>
      <c r="U99" s="84">
        <v>44505</v>
      </c>
      <c r="V99" s="84">
        <v>44589</v>
      </c>
      <c r="W99" s="84">
        <f>IFERROR(IF($I99="Before",INDEX(W:W,MATCH($J99,$C:$C,0))-$G99,INDEX(W:W,MATCH($J99,$C:$C,0))+$G99),"")</f>
        <v>44351</v>
      </c>
    </row>
    <row r="100" spans="1:24">
      <c r="B100" s="79"/>
      <c r="C100" s="259" t="s">
        <v>496</v>
      </c>
      <c r="D100" s="81" t="s">
        <v>142</v>
      </c>
      <c r="E100" s="81" t="s">
        <v>368</v>
      </c>
      <c r="F100" s="81"/>
      <c r="G100" s="81">
        <v>5</v>
      </c>
      <c r="H100" s="82" t="e">
        <f>NETWORKDAYS(INDEX(#REF!,MATCH(C100,$C$51:$C$195,0)),INDEX(#REF!,MATCH(J100,$C$51:$C$195,0)))-1</f>
        <v>#REF!</v>
      </c>
      <c r="I100" s="81" t="s">
        <v>143</v>
      </c>
      <c r="J100" s="83" t="str">
        <f>C118</f>
        <v>Sweaters, Jackets, Intimates Wk 1 Set Ups</v>
      </c>
      <c r="K100" s="81" t="s">
        <v>524</v>
      </c>
      <c r="L100" s="84">
        <v>43999</v>
      </c>
      <c r="M100" s="84">
        <v>44062</v>
      </c>
      <c r="N100" s="84">
        <v>44097</v>
      </c>
      <c r="O100" s="84">
        <v>44153</v>
      </c>
      <c r="P100" s="84">
        <v>44230</v>
      </c>
      <c r="Q100" s="84">
        <v>44293</v>
      </c>
      <c r="R100" s="84">
        <v>44356</v>
      </c>
      <c r="S100" s="84">
        <f>IFERROR(IF($I100="Before",INDEX(S:S,MATCH($J100,$C:$C,0))-$G100,INDEX(S:S,MATCH($J100,$C:$C,0))+$G100),"")</f>
        <v>44405</v>
      </c>
      <c r="T100" s="84">
        <v>44454</v>
      </c>
      <c r="U100" s="84">
        <v>44511</v>
      </c>
      <c r="V100" s="84">
        <v>44594</v>
      </c>
      <c r="W100" s="84">
        <v>44356</v>
      </c>
    </row>
    <row r="101" spans="1:24">
      <c r="B101" s="79"/>
      <c r="C101" s="259" t="s">
        <v>152</v>
      </c>
      <c r="D101" s="81" t="s">
        <v>142</v>
      </c>
      <c r="E101" s="81" t="s">
        <v>368</v>
      </c>
      <c r="F101" s="81"/>
      <c r="G101" s="81">
        <v>5</v>
      </c>
      <c r="H101" s="82"/>
      <c r="I101" s="81" t="s">
        <v>143</v>
      </c>
      <c r="J101" s="83" t="str">
        <f>C122</f>
        <v>Collection Wk 1 Set ups</v>
      </c>
      <c r="K101" s="81" t="s">
        <v>524</v>
      </c>
      <c r="L101" s="84">
        <v>44006</v>
      </c>
      <c r="M101" s="84">
        <v>44069</v>
      </c>
      <c r="N101" s="84">
        <f>IFERROR(IF($I101="Before",INDEX(N:N,MATCH($J101,$C:$C,0))-$G101,INDEX(N:N,MATCH($J101,$C:$C,0))+$G101),"")</f>
        <v>44104</v>
      </c>
      <c r="O101" s="84">
        <v>44160</v>
      </c>
      <c r="P101" s="84">
        <v>44230</v>
      </c>
      <c r="Q101" s="84">
        <v>44300</v>
      </c>
      <c r="R101" s="84">
        <v>44363</v>
      </c>
      <c r="S101" s="84">
        <f>IFERROR(IF($I101="Before",INDEX(S:S,MATCH($J101,$C:$C,0))-$G101,INDEX(S:S,MATCH($J101,$C:$C,0))+$G101),"")</f>
        <v>44412</v>
      </c>
      <c r="T101" s="84">
        <v>44461</v>
      </c>
      <c r="U101" s="84">
        <v>44517</v>
      </c>
      <c r="V101" s="84">
        <v>44601</v>
      </c>
      <c r="W101" s="84">
        <f>IFERROR(IF($I101="Before",INDEX(W:W,MATCH($J101,$C:$C,0))-$G101,INDEX(W:W,MATCH($J101,$C:$C,0))+$G101),"")</f>
        <v>44342</v>
      </c>
    </row>
    <row r="102" spans="1:24" hidden="1">
      <c r="B102" s="79"/>
      <c r="C102" s="433" t="s">
        <v>946</v>
      </c>
      <c r="D102" s="434"/>
      <c r="E102" s="434"/>
      <c r="F102" s="434"/>
      <c r="G102" s="434"/>
      <c r="H102" s="435"/>
      <c r="I102" s="434"/>
      <c r="J102" s="436"/>
      <c r="K102" s="434"/>
      <c r="L102" s="437"/>
      <c r="M102" s="437"/>
      <c r="N102" s="437"/>
      <c r="O102" s="437" t="s">
        <v>947</v>
      </c>
      <c r="P102" s="437" t="s">
        <v>947</v>
      </c>
      <c r="Q102" s="437" t="s">
        <v>947</v>
      </c>
      <c r="R102" s="437" t="s">
        <v>947</v>
      </c>
      <c r="S102" s="437"/>
      <c r="T102" s="437"/>
      <c r="U102" s="437"/>
      <c r="V102" s="84"/>
      <c r="W102" s="84"/>
    </row>
    <row r="103" spans="1:24">
      <c r="B103" s="79"/>
      <c r="C103" s="259" t="s">
        <v>930</v>
      </c>
      <c r="D103" s="81" t="s">
        <v>146</v>
      </c>
      <c r="E103" s="81" t="s">
        <v>367</v>
      </c>
      <c r="F103" s="81"/>
      <c r="G103" s="81">
        <v>14</v>
      </c>
      <c r="H103" s="82"/>
      <c r="I103" s="81" t="s">
        <v>143</v>
      </c>
      <c r="J103" s="83" t="str">
        <f>C104</f>
        <v>Deadline for art x digital print sample yardage - Structured, Intimates, Knits</v>
      </c>
      <c r="K103" s="81"/>
      <c r="L103" s="84"/>
      <c r="M103" s="84"/>
      <c r="N103" s="84"/>
      <c r="O103" s="84">
        <f>O104-14</f>
        <v>44146</v>
      </c>
      <c r="P103" s="84">
        <v>44183</v>
      </c>
      <c r="Q103" s="84">
        <f>IFERROR(IF($I103="Before",INDEX(Q:Q,MATCH($J103,$C:$C,0))-$G103,INDEX(Q:Q,MATCH($J103,$C:$C,0))+$G103),"")</f>
        <v>44288</v>
      </c>
      <c r="R103" s="84">
        <f>IFERROR(IF($I103="Before",INDEX(R:R,MATCH($J103,$C:$C,0))-$G103,INDEX(R:R,MATCH($J103,$C:$C,0))+$G103),"")</f>
        <v>44344</v>
      </c>
      <c r="S103" s="84">
        <f>IFERROR(IF($I103="Before",INDEX(S:S,MATCH($J103,$C:$C,0))-$G103,INDEX(S:S,MATCH($J103,$C:$C,0))+$G103),"")</f>
        <v>44393</v>
      </c>
      <c r="T103" s="84">
        <v>44442</v>
      </c>
      <c r="U103" s="84">
        <v>44505</v>
      </c>
      <c r="V103" s="84">
        <v>44551</v>
      </c>
      <c r="W103" s="84">
        <f>IFERROR(IF($I103="Before",INDEX(W:W,MATCH($J103,$C:$C,0))-$G103,INDEX(W:W,MATCH($J103,$C:$C,0))+$G103),"")</f>
        <v>44323</v>
      </c>
    </row>
    <row r="104" spans="1:24">
      <c r="B104" s="79"/>
      <c r="C104" s="258" t="s">
        <v>742</v>
      </c>
      <c r="D104" s="81" t="s">
        <v>146</v>
      </c>
      <c r="E104" s="81" t="s">
        <v>367</v>
      </c>
      <c r="F104" s="81"/>
      <c r="G104" s="81">
        <v>7</v>
      </c>
      <c r="H104" s="82"/>
      <c r="I104" s="81" t="s">
        <v>143</v>
      </c>
      <c r="J104" s="83" t="str">
        <f>C119</f>
        <v>Sweaters, Jackets, Intimates Wk 1 Tech Pack X</v>
      </c>
      <c r="K104" s="81" t="s">
        <v>147</v>
      </c>
      <c r="L104" s="84">
        <v>44001</v>
      </c>
      <c r="M104" s="84">
        <v>44064</v>
      </c>
      <c r="N104" s="84">
        <f>IFERROR(IF($I104="Before",INDEX(N:N,MATCH($J104,$C:$C,0))-$G104,INDEX(N:N,MATCH($J104,$C:$C,0))+$G104),"")</f>
        <v>44099</v>
      </c>
      <c r="O104" s="312">
        <v>44160</v>
      </c>
      <c r="P104" s="85">
        <v>44204</v>
      </c>
      <c r="Q104" s="84">
        <v>44302</v>
      </c>
      <c r="R104" s="84">
        <v>44358</v>
      </c>
      <c r="S104" s="84">
        <f>IFERROR(IF($I104="Before",INDEX(S:S,MATCH($J104,$C:$C,0))-$G104,INDEX(S:S,MATCH($J104,$C:$C,0))+$G104),"")</f>
        <v>44407</v>
      </c>
      <c r="T104" s="84">
        <v>44456</v>
      </c>
      <c r="U104" s="84">
        <v>44519</v>
      </c>
      <c r="V104" s="84">
        <v>44603</v>
      </c>
      <c r="W104" s="84">
        <f>IFERROR(IF($I104="Before",INDEX(W:W,MATCH($J104,$C:$C,0))-$G104,INDEX(W:W,MATCH($J104,$C:$C,0))+$G104),"")</f>
        <v>44337</v>
      </c>
      <c r="X104" s="364" t="s">
        <v>1146</v>
      </c>
    </row>
    <row r="105" spans="1:24">
      <c r="B105" s="79"/>
      <c r="C105" s="258" t="s">
        <v>741</v>
      </c>
      <c r="D105" s="81" t="s">
        <v>146</v>
      </c>
      <c r="E105" s="81" t="s">
        <v>367</v>
      </c>
      <c r="F105" s="81"/>
      <c r="G105" s="81">
        <v>7</v>
      </c>
      <c r="H105" s="82"/>
      <c r="I105" s="81" t="s">
        <v>143</v>
      </c>
      <c r="J105" s="83" t="str">
        <f>C123</f>
        <v>Collection Wk 1 Tech pack x</v>
      </c>
      <c r="K105" s="81"/>
      <c r="L105" s="84">
        <v>44001</v>
      </c>
      <c r="M105" s="84">
        <v>44064</v>
      </c>
      <c r="N105" s="84">
        <f>IFERROR(IF($I105="Before",INDEX(N:N,MATCH($J105,$C:$C,0))-$G105,INDEX(N:N,MATCH($J105,$C:$C,0))+$G105),"")</f>
        <v>44106</v>
      </c>
      <c r="O105" s="84">
        <v>44148</v>
      </c>
      <c r="P105" s="85">
        <v>44204</v>
      </c>
      <c r="Q105" s="84">
        <v>44302</v>
      </c>
      <c r="R105" s="313">
        <f>IFERROR(IF($I105="Before",INDEX(R:R,MATCH($J105,$C:$C,0))-$G105,INDEX(R:R,MATCH($J105,$C:$C,0))+$G105),"")</f>
        <v>44372</v>
      </c>
      <c r="S105" s="313">
        <f>IFERROR(IF($I105="Before",INDEX(S:S,MATCH($J105,$C:$C,0))-$G105,INDEX(S:S,MATCH($J105,$C:$C,0))+$G105),"")</f>
        <v>44414</v>
      </c>
      <c r="T105" s="313">
        <v>44463</v>
      </c>
      <c r="U105" s="84">
        <v>44526</v>
      </c>
      <c r="V105" s="84">
        <v>44603</v>
      </c>
      <c r="W105" s="84">
        <f>IFERROR(IF($I105="Before",INDEX(W:W,MATCH($J105,$C:$C,0))-$G105,INDEX(W:W,MATCH($J105,$C:$C,0))+$G105),"")</f>
        <v>44344</v>
      </c>
      <c r="X105" s="65" t="s">
        <v>1200</v>
      </c>
    </row>
    <row r="106" spans="1:24" hidden="1">
      <c r="B106" s="79"/>
      <c r="C106" s="258" t="s">
        <v>945</v>
      </c>
      <c r="D106" s="81"/>
      <c r="E106" s="81"/>
      <c r="F106" s="81"/>
      <c r="G106" s="81"/>
      <c r="H106" s="82"/>
      <c r="I106" s="81"/>
      <c r="J106" s="83"/>
      <c r="K106" s="81"/>
      <c r="L106" s="84"/>
      <c r="M106" s="84"/>
      <c r="N106" s="84"/>
      <c r="O106" s="84"/>
      <c r="P106" s="85">
        <v>44232</v>
      </c>
      <c r="Q106" s="84"/>
      <c r="R106" s="84"/>
      <c r="S106" s="84"/>
      <c r="T106" s="84"/>
      <c r="U106" s="84"/>
      <c r="V106" s="84"/>
      <c r="W106" s="84"/>
    </row>
    <row r="107" spans="1:24">
      <c r="B107" s="79"/>
      <c r="C107" s="258" t="s">
        <v>609</v>
      </c>
      <c r="D107" s="81" t="s">
        <v>146</v>
      </c>
      <c r="E107" s="81" t="s">
        <v>367</v>
      </c>
      <c r="F107" s="81"/>
      <c r="G107" s="81">
        <v>18</v>
      </c>
      <c r="H107" s="82"/>
      <c r="I107" s="81" t="s">
        <v>143</v>
      </c>
      <c r="J107" s="83" t="str">
        <f>C139</f>
        <v xml:space="preserve">M1 Finalization </v>
      </c>
      <c r="K107" s="81"/>
      <c r="L107" s="84">
        <v>44036</v>
      </c>
      <c r="M107" s="84">
        <v>44092</v>
      </c>
      <c r="N107" s="84">
        <f>IFERROR(IF($I107="Before",INDEX(N:N,MATCH($J107,$C:$C,0))-$G107,INDEX(N:N,MATCH($J107,$C:$C,0))+$G107),"")</f>
        <v>44134</v>
      </c>
      <c r="O107" s="84">
        <v>44211</v>
      </c>
      <c r="P107" s="84">
        <v>44267</v>
      </c>
      <c r="Q107" s="84">
        <v>44330</v>
      </c>
      <c r="R107" s="84">
        <v>44386</v>
      </c>
      <c r="S107" s="84">
        <f>IFERROR(IF($I107="Before",INDEX(S:S,MATCH($J107,$C:$C,0))-$G107,INDEX(S:S,MATCH($J107,$C:$C,0))+$G107),"")</f>
        <v>44442</v>
      </c>
      <c r="T107" s="84">
        <v>44491</v>
      </c>
      <c r="U107" s="84">
        <v>44547</v>
      </c>
      <c r="V107" s="84">
        <v>44631</v>
      </c>
      <c r="W107" s="84">
        <f>IFERROR(IF($I107="Before",INDEX(W:W,MATCH($J107,$C:$C,0))-$G107,INDEX(W:W,MATCH($J107,$C:$C,0))+$G107),"")</f>
        <v>44372</v>
      </c>
      <c r="X107" s="65" t="s">
        <v>1147</v>
      </c>
    </row>
    <row r="108" spans="1:24" hidden="1">
      <c r="B108" s="79"/>
      <c r="C108" s="258" t="s">
        <v>944</v>
      </c>
      <c r="D108" s="81"/>
      <c r="E108" s="81"/>
      <c r="F108" s="81"/>
      <c r="G108" s="81"/>
      <c r="H108" s="82"/>
      <c r="I108" s="81"/>
      <c r="J108" s="83"/>
      <c r="K108" s="81"/>
      <c r="L108" s="84"/>
      <c r="M108" s="84"/>
      <c r="N108" s="84"/>
      <c r="O108" s="84"/>
      <c r="P108" s="84">
        <v>44204</v>
      </c>
      <c r="Q108" s="84"/>
      <c r="R108" s="84"/>
      <c r="S108" s="84"/>
      <c r="T108" s="84"/>
      <c r="U108" s="84"/>
      <c r="V108" s="84"/>
      <c r="W108" s="84"/>
    </row>
    <row r="109" spans="1:24" s="412" customFormat="1">
      <c r="A109" s="408"/>
      <c r="B109" s="409"/>
      <c r="C109" s="238" t="s">
        <v>1107</v>
      </c>
      <c r="D109" s="81" t="s">
        <v>146</v>
      </c>
      <c r="E109" s="366" t="s">
        <v>367</v>
      </c>
      <c r="F109" s="410"/>
      <c r="G109" s="410">
        <v>39</v>
      </c>
      <c r="H109" s="411"/>
      <c r="I109" s="410" t="s">
        <v>143</v>
      </c>
      <c r="J109" s="238" t="str">
        <f>C165</f>
        <v>POHO MONTH 1 ocean fabric commit meeting</v>
      </c>
      <c r="K109" s="410"/>
      <c r="L109" s="85">
        <v>44015</v>
      </c>
      <c r="M109" s="85">
        <v>44078</v>
      </c>
      <c r="N109" s="85">
        <f>N121</f>
        <v>44113</v>
      </c>
      <c r="O109" s="85">
        <v>44183</v>
      </c>
      <c r="P109" s="369">
        <v>44229</v>
      </c>
      <c r="Q109" s="84">
        <f>IFERROR(IF($I109="Before",INDEX(Q:Q,MATCH($J109,$C:$C,0))-$G109,INDEX(Q:Q,MATCH($J109,$C:$C,0))+$G109),"")</f>
        <v>44302</v>
      </c>
      <c r="R109" s="84">
        <f>IFERROR(IF($I109="Before",INDEX(R:R,MATCH($J109,$C:$C,0))-$G109,INDEX(R:R,MATCH($J109,$C:$C,0))+$G109),"")</f>
        <v>44358</v>
      </c>
      <c r="S109" s="84">
        <f>IFERROR(IF($I109="Before",INDEX(S:S,MATCH($J109,$C:$C,0))-$G109,INDEX(S:S,MATCH($J109,$C:$C,0))+$G109),"")</f>
        <v>44414</v>
      </c>
      <c r="T109" s="84">
        <v>44456</v>
      </c>
      <c r="U109" s="84">
        <v>44512</v>
      </c>
      <c r="V109" s="85">
        <v>44603</v>
      </c>
      <c r="W109" s="84">
        <f>IFERROR(IF($I109="Before",INDEX(W:W,MATCH($J109,$C:$C,0))-$G109,INDEX(W:W,MATCH($J109,$C:$C,0))+$G109),"")</f>
        <v>44360</v>
      </c>
    </row>
    <row r="110" spans="1:24">
      <c r="B110" s="79"/>
      <c r="C110" s="238" t="s">
        <v>824</v>
      </c>
      <c r="D110" s="81" t="s">
        <v>146</v>
      </c>
      <c r="E110" s="81" t="s">
        <v>367</v>
      </c>
      <c r="F110" s="81"/>
      <c r="G110" s="81">
        <v>32</v>
      </c>
      <c r="H110" s="82"/>
      <c r="I110" s="81" t="s">
        <v>143</v>
      </c>
      <c r="J110" s="83" t="str">
        <f>C165</f>
        <v>POHO MONTH 1 ocean fabric commit meeting</v>
      </c>
      <c r="K110" s="81" t="s">
        <v>147</v>
      </c>
      <c r="L110" s="85">
        <v>44013</v>
      </c>
      <c r="M110" s="85">
        <v>44071</v>
      </c>
      <c r="N110" s="85">
        <v>44113</v>
      </c>
      <c r="O110" s="85">
        <v>44176</v>
      </c>
      <c r="P110" s="84">
        <v>44253</v>
      </c>
      <c r="Q110" s="84">
        <v>44316</v>
      </c>
      <c r="R110" s="84">
        <v>44372</v>
      </c>
      <c r="S110" s="84">
        <f>IFERROR(IF($I110="Before",INDEX(S:S,MATCH($J110,$C:$C,0))-$G110,INDEX(S:S,MATCH($J110,$C:$C,0))+$G110),"")</f>
        <v>44421</v>
      </c>
      <c r="T110" s="84">
        <v>44463</v>
      </c>
      <c r="U110" s="84">
        <v>44512</v>
      </c>
      <c r="V110" s="84">
        <v>44610</v>
      </c>
      <c r="W110" s="84">
        <f>IFERROR(IF($I110="Before",INDEX(W:W,MATCH($J110,$C:$C,0))-$G110,INDEX(W:W,MATCH($J110,$C:$C,0))+$G110),"")</f>
        <v>44367</v>
      </c>
      <c r="X110" s="65" t="s">
        <v>1202</v>
      </c>
    </row>
    <row r="111" spans="1:24">
      <c r="B111" s="79"/>
      <c r="C111" s="238" t="s">
        <v>825</v>
      </c>
      <c r="D111" s="81" t="s">
        <v>146</v>
      </c>
      <c r="E111" s="81" t="s">
        <v>367</v>
      </c>
      <c r="F111" s="81"/>
      <c r="G111" s="81">
        <v>25</v>
      </c>
      <c r="H111" s="82"/>
      <c r="I111" s="81" t="s">
        <v>143</v>
      </c>
      <c r="J111" s="83" t="str">
        <f>C165</f>
        <v>POHO MONTH 1 ocean fabric commit meeting</v>
      </c>
      <c r="K111" s="81"/>
      <c r="L111" s="85">
        <v>44020</v>
      </c>
      <c r="M111" s="85">
        <v>44077</v>
      </c>
      <c r="N111" s="85">
        <v>44120</v>
      </c>
      <c r="O111" s="85">
        <v>44183</v>
      </c>
      <c r="P111" s="84">
        <v>44260</v>
      </c>
      <c r="Q111" s="84">
        <v>44330</v>
      </c>
      <c r="R111" s="84">
        <v>44386</v>
      </c>
      <c r="S111" s="84">
        <f>IFERROR(IF($I111="Before",INDEX(S:S,MATCH($J111,$C:$C,0))-$G111,INDEX(S:S,MATCH($J111,$C:$C,0))+$G111),"")</f>
        <v>44428</v>
      </c>
      <c r="T111" s="84">
        <v>44470</v>
      </c>
      <c r="U111" s="84">
        <v>44519</v>
      </c>
      <c r="V111" s="84">
        <v>44610</v>
      </c>
      <c r="W111" s="84">
        <f>IFERROR(IF($I111="Before",INDEX(W:W,MATCH($J111,$C:$C,0))-$G111,INDEX(W:W,MATCH($J111,$C:$C,0))+$G111),"")</f>
        <v>44374</v>
      </c>
    </row>
    <row r="112" spans="1:24">
      <c r="B112" s="79"/>
      <c r="C112" s="238" t="s">
        <v>846</v>
      </c>
      <c r="D112" s="81" t="s">
        <v>146</v>
      </c>
      <c r="E112" s="81" t="s">
        <v>367</v>
      </c>
      <c r="F112" s="81"/>
      <c r="G112" s="81">
        <v>11</v>
      </c>
      <c r="H112" s="82"/>
      <c r="I112" s="81" t="s">
        <v>143</v>
      </c>
      <c r="J112" s="83" t="str">
        <f>C139</f>
        <v xml:space="preserve">M1 Finalization </v>
      </c>
      <c r="K112" s="81"/>
      <c r="L112" s="85">
        <v>44043</v>
      </c>
      <c r="M112" s="85">
        <v>44099</v>
      </c>
      <c r="N112" s="85">
        <v>44141</v>
      </c>
      <c r="O112" s="85">
        <v>44204</v>
      </c>
      <c r="P112" s="84">
        <v>44281</v>
      </c>
      <c r="Q112" s="84">
        <f>IFERROR(IF($I112="Before",INDEX(Q:Q,MATCH($J112,$C:$C,0))-$G112,INDEX(Q:Q,MATCH($J112,$C:$C,0))+$G112),"")</f>
        <v>44344</v>
      </c>
      <c r="R112" s="84">
        <v>44400</v>
      </c>
      <c r="S112" s="84">
        <f>IFERROR(IF($I112="Before",INDEX(S:S,MATCH($J112,$C:$C,0))-$G112,INDEX(S:S,MATCH($J112,$C:$C,0))+$G112),"")</f>
        <v>44449</v>
      </c>
      <c r="T112" s="84">
        <v>44498</v>
      </c>
      <c r="U112" s="84">
        <v>44547</v>
      </c>
      <c r="V112" s="84">
        <v>44638</v>
      </c>
      <c r="W112" s="84">
        <f>IFERROR(IF($I112="Before",INDEX(W:W,MATCH($J112,$C:$C,0))-$G112,INDEX(W:W,MATCH($J112,$C:$C,0))+$G112),"")</f>
        <v>44379</v>
      </c>
      <c r="X112" s="364"/>
    </row>
    <row r="113" spans="2:24">
      <c r="B113" s="79"/>
      <c r="C113" s="238" t="s">
        <v>739</v>
      </c>
      <c r="D113" s="81" t="s">
        <v>146</v>
      </c>
      <c r="E113" s="81" t="s">
        <v>367</v>
      </c>
      <c r="F113" s="81"/>
      <c r="G113" s="81">
        <v>32</v>
      </c>
      <c r="H113" s="82"/>
      <c r="I113" s="81" t="s">
        <v>143</v>
      </c>
      <c r="J113" s="83" t="str">
        <f>C139</f>
        <v xml:space="preserve">M1 Finalization </v>
      </c>
      <c r="K113" s="81" t="s">
        <v>147</v>
      </c>
      <c r="L113" s="84">
        <v>44022</v>
      </c>
      <c r="M113" s="84">
        <v>44078</v>
      </c>
      <c r="N113" s="84">
        <f>IFERROR(IF($I113="Before",INDEX(N:N,MATCH($J113,$C:$C,0))-$G113,INDEX(N:N,MATCH($J113,$C:$C,0))+$G113),"")</f>
        <v>44120</v>
      </c>
      <c r="O113" s="84">
        <v>44197</v>
      </c>
      <c r="P113" s="84">
        <v>44260</v>
      </c>
      <c r="Q113" s="84">
        <v>44323</v>
      </c>
      <c r="R113" s="84">
        <v>44379</v>
      </c>
      <c r="S113" s="84">
        <f>IFERROR(IF($I113="Before",INDEX(S:S,MATCH($J113,$C:$C,0))-$G113,INDEX(S:S,MATCH($J113,$C:$C,0))+$G113),"")</f>
        <v>44428</v>
      </c>
      <c r="T113" s="84">
        <v>44477</v>
      </c>
      <c r="U113" s="84">
        <v>44540</v>
      </c>
      <c r="V113" s="84">
        <v>44617</v>
      </c>
      <c r="W113" s="84">
        <f>IFERROR(IF($I113="Before",INDEX(W:W,MATCH($J113,$C:$C,0))-$G113,INDEX(W:W,MATCH($J113,$C:$C,0))+$G113),"")</f>
        <v>44358</v>
      </c>
    </row>
    <row r="114" spans="2:24">
      <c r="B114" s="79"/>
      <c r="C114" s="238" t="s">
        <v>740</v>
      </c>
      <c r="D114" s="81" t="s">
        <v>146</v>
      </c>
      <c r="E114" s="81" t="s">
        <v>367</v>
      </c>
      <c r="F114" s="81"/>
      <c r="G114" s="81">
        <v>25</v>
      </c>
      <c r="H114" s="82"/>
      <c r="I114" s="81" t="s">
        <v>143</v>
      </c>
      <c r="J114" s="83" t="str">
        <f>C139</f>
        <v xml:space="preserve">M1 Finalization </v>
      </c>
      <c r="K114" s="81"/>
      <c r="L114" s="84">
        <v>44029</v>
      </c>
      <c r="M114" s="84">
        <v>44085</v>
      </c>
      <c r="N114" s="84">
        <f>IFERROR(IF($I114="Before",INDEX(N:N,MATCH($J114,$C:$C,0))-$G114,INDEX(N:N,MATCH($J114,$C:$C,0))+$G114),"")</f>
        <v>44127</v>
      </c>
      <c r="O114" s="84">
        <v>44204</v>
      </c>
      <c r="P114" s="84">
        <v>44267</v>
      </c>
      <c r="Q114" s="84">
        <v>44330</v>
      </c>
      <c r="R114" s="84">
        <v>44386</v>
      </c>
      <c r="S114" s="84">
        <f>IFERROR(IF($I114="Before",INDEX(S:S,MATCH($J114,$C:$C,0))-$G114,INDEX(S:S,MATCH($J114,$C:$C,0))+$G114),"")</f>
        <v>44435</v>
      </c>
      <c r="T114" s="84">
        <v>44484</v>
      </c>
      <c r="U114" s="84">
        <v>44547</v>
      </c>
      <c r="V114" s="84">
        <v>44624</v>
      </c>
      <c r="W114" s="84">
        <f>IFERROR(IF($I114="Before",INDEX(W:W,MATCH($J114,$C:$C,0))-$G114,INDEX(W:W,MATCH($J114,$C:$C,0))+$G114),"")</f>
        <v>44365</v>
      </c>
    </row>
    <row r="115" spans="2:24">
      <c r="B115" s="79"/>
      <c r="C115" s="238" t="s">
        <v>1203</v>
      </c>
      <c r="D115" s="81" t="s">
        <v>146</v>
      </c>
      <c r="E115" s="81" t="s">
        <v>367</v>
      </c>
      <c r="F115" s="81"/>
      <c r="G115" s="81">
        <v>11</v>
      </c>
      <c r="H115" s="82"/>
      <c r="I115" s="81" t="s">
        <v>143</v>
      </c>
      <c r="J115" s="83" t="str">
        <f>C147</f>
        <v>Halftime Meeting</v>
      </c>
      <c r="K115" s="81"/>
      <c r="L115" s="84"/>
      <c r="M115" s="84"/>
      <c r="N115" s="84"/>
      <c r="O115" s="84"/>
      <c r="P115" s="84"/>
      <c r="Q115" s="84"/>
      <c r="R115" s="84"/>
      <c r="S115" s="84">
        <f t="shared" ref="S115:U117" si="0">IFERROR(IF($I115="Before",INDEX(S:S,MATCH($J115,$C:$C,0))-$G115,INDEX(S:S,MATCH($J115,$C:$C,0))+$G115),"")</f>
        <v>44456</v>
      </c>
      <c r="T115" s="84">
        <v>44505</v>
      </c>
      <c r="U115" s="84">
        <v>44568</v>
      </c>
      <c r="V115" s="84">
        <v>44645</v>
      </c>
      <c r="W115" s="84"/>
    </row>
    <row r="116" spans="2:24">
      <c r="B116" s="79"/>
      <c r="C116" s="238" t="s">
        <v>1204</v>
      </c>
      <c r="D116" s="81" t="s">
        <v>146</v>
      </c>
      <c r="E116" s="81" t="s">
        <v>367</v>
      </c>
      <c r="F116" s="81"/>
      <c r="G116" s="81">
        <v>32</v>
      </c>
      <c r="H116" s="82"/>
      <c r="I116" s="81" t="s">
        <v>143</v>
      </c>
      <c r="J116" s="83" t="str">
        <f>C147</f>
        <v>Halftime Meeting</v>
      </c>
      <c r="K116" s="81"/>
      <c r="L116" s="84"/>
      <c r="M116" s="84"/>
      <c r="N116" s="84"/>
      <c r="O116" s="84"/>
      <c r="P116" s="84"/>
      <c r="Q116" s="84"/>
      <c r="R116" s="84"/>
      <c r="S116" s="84">
        <f t="shared" si="0"/>
        <v>44435</v>
      </c>
      <c r="T116" s="84">
        <v>44484</v>
      </c>
      <c r="U116" s="84">
        <v>44547</v>
      </c>
      <c r="V116" s="84">
        <v>44624</v>
      </c>
      <c r="W116" s="84"/>
    </row>
    <row r="117" spans="2:24">
      <c r="B117" s="79"/>
      <c r="C117" s="238" t="s">
        <v>1205</v>
      </c>
      <c r="D117" s="81" t="s">
        <v>146</v>
      </c>
      <c r="E117" s="81" t="s">
        <v>367</v>
      </c>
      <c r="F117" s="81"/>
      <c r="G117" s="81">
        <v>25</v>
      </c>
      <c r="H117" s="82"/>
      <c r="I117" s="81" t="s">
        <v>143</v>
      </c>
      <c r="J117" s="83" t="str">
        <f>C147</f>
        <v>Halftime Meeting</v>
      </c>
      <c r="K117" s="81"/>
      <c r="L117" s="84"/>
      <c r="M117" s="84"/>
      <c r="N117" s="84"/>
      <c r="O117" s="84"/>
      <c r="P117" s="84"/>
      <c r="Q117" s="84"/>
      <c r="R117" s="84"/>
      <c r="S117" s="84">
        <f t="shared" si="0"/>
        <v>44442</v>
      </c>
      <c r="T117" s="84">
        <v>44491</v>
      </c>
      <c r="U117" s="84">
        <v>44554</v>
      </c>
      <c r="V117" s="84">
        <v>44631</v>
      </c>
      <c r="W117" s="84"/>
    </row>
    <row r="118" spans="2:24">
      <c r="B118" s="79"/>
      <c r="C118" s="80" t="s">
        <v>201</v>
      </c>
      <c r="D118" s="81" t="s">
        <v>142</v>
      </c>
      <c r="E118" s="81" t="s">
        <v>367</v>
      </c>
      <c r="F118" s="81"/>
      <c r="G118" s="81">
        <v>4</v>
      </c>
      <c r="H118" s="82" t="e">
        <f>NETWORKDAYS(INDEX(#REF!,MATCH(C118,$C$51:$C$195,0)),INDEX(#REF!,MATCH(J118,$C$51:$C$195,0)))-1</f>
        <v>#REF!</v>
      </c>
      <c r="I118" s="81" t="s">
        <v>143</v>
      </c>
      <c r="J118" s="83" t="str">
        <f>C119</f>
        <v>Sweaters, Jackets, Intimates Wk 1 Tech Pack X</v>
      </c>
      <c r="K118" s="81" t="s">
        <v>145</v>
      </c>
      <c r="L118" s="84">
        <v>44001</v>
      </c>
      <c r="M118" s="288">
        <v>44060</v>
      </c>
      <c r="N118" s="84">
        <f>IFERROR(IF($I118="Before",INDEX(N:N,MATCH($J118,$C:$C,0))-$G118,INDEX(N:N,MATCH($J118,$C:$C,0))+$G118),"")</f>
        <v>44102</v>
      </c>
      <c r="O118" s="84">
        <v>44172</v>
      </c>
      <c r="P118" s="289">
        <v>44249</v>
      </c>
      <c r="Q118" s="288">
        <f>IFERROR(IF($I118="Before",INDEX(Q:Q,MATCH($J118,$C:$C,0))-$G118,INDEX(Q:Q,MATCH($J118,$C:$C,0))+$G118),"")</f>
        <v>44305</v>
      </c>
      <c r="R118" s="288">
        <f>IFERROR(IF($I118="Before",INDEX(R:R,MATCH($J118,$C:$C,0))-$G118,INDEX(R:R,MATCH($J118,$C:$C,0))+$G118),"")</f>
        <v>44361</v>
      </c>
      <c r="S118" s="84">
        <f>IFERROR(IF($I118="Before",INDEX(S:S,MATCH($J118,$C:$C,0))-$G118,INDEX(S:S,MATCH($J118,$C:$C,0))+$G118),"")</f>
        <v>44410</v>
      </c>
      <c r="T118" s="84">
        <v>44459</v>
      </c>
      <c r="U118" s="85">
        <v>44517</v>
      </c>
      <c r="V118" s="84">
        <v>44599</v>
      </c>
      <c r="W118" s="84">
        <f>IFERROR(IF($I118="Before",INDEX(W:W,MATCH($J118,$C:$C,0))-$G118,INDEX(W:W,MATCH($J118,$C:$C,0))+$G118),"")</f>
        <v>44340</v>
      </c>
      <c r="X118" s="364" t="s">
        <v>1141</v>
      </c>
    </row>
    <row r="119" spans="2:24">
      <c r="B119" s="79"/>
      <c r="C119" s="80" t="s">
        <v>202</v>
      </c>
      <c r="D119" s="81" t="s">
        <v>146</v>
      </c>
      <c r="E119" s="81" t="s">
        <v>903</v>
      </c>
      <c r="F119" s="81"/>
      <c r="G119" s="81">
        <v>33</v>
      </c>
      <c r="H119" s="82" t="e">
        <f>NETWORKDAYS(INDEX(#REF!,MATCH(C119,$C$51:$C$195,0)),INDEX(#REF!,MATCH(J119,$C$51:$C$195,0)))-1</f>
        <v>#REF!</v>
      </c>
      <c r="I119" s="81" t="s">
        <v>143</v>
      </c>
      <c r="J119" s="83" t="str">
        <f>C134</f>
        <v xml:space="preserve">Sample x </v>
      </c>
      <c r="K119" s="81" t="s">
        <v>147</v>
      </c>
      <c r="L119" s="84">
        <v>44008</v>
      </c>
      <c r="M119" s="288">
        <v>44064</v>
      </c>
      <c r="N119" s="84">
        <f>IFERROR(IF($I119="Before",INDEX(N:N,MATCH($J119,$C:$C,0))-$G119,INDEX(N:N,MATCH($J119,$C:$C,0))+$G119),"")</f>
        <v>44106</v>
      </c>
      <c r="O119" s="84">
        <v>44176</v>
      </c>
      <c r="P119" s="289">
        <v>44253</v>
      </c>
      <c r="Q119" s="288">
        <f>IFERROR(IF($I119="Before",INDEX(Q:Q,MATCH($J119,$C:$C,0))-$G119,INDEX(Q:Q,MATCH($J119,$C:$C,0))+$G119),"")</f>
        <v>44309</v>
      </c>
      <c r="R119" s="288">
        <f>IFERROR(IF($I119="Before",INDEX(R:R,MATCH($J119,$C:$C,0))-$G119,INDEX(R:R,MATCH($J119,$C:$C,0))+$G119),"")</f>
        <v>44365</v>
      </c>
      <c r="S119" s="84">
        <f>IFERROR(IF($I119="Before",INDEX(S:S,MATCH($J119,$C:$C,0))-$G119,INDEX(S:S,MATCH($J119,$C:$C,0))+$G119),"")</f>
        <v>44414</v>
      </c>
      <c r="T119" s="84">
        <v>44463</v>
      </c>
      <c r="U119" s="84">
        <v>44526</v>
      </c>
      <c r="V119" s="84">
        <v>44603</v>
      </c>
      <c r="W119" s="84">
        <f>IFERROR(IF($I119="Before",INDEX(W:W,MATCH($J119,$C:$C,0))-$G119,INDEX(W:W,MATCH($J119,$C:$C,0))+$G119),"")</f>
        <v>44344</v>
      </c>
      <c r="X119" s="65" t="s">
        <v>1145</v>
      </c>
    </row>
    <row r="120" spans="2:24">
      <c r="B120" s="79"/>
      <c r="C120" s="80" t="s">
        <v>357</v>
      </c>
      <c r="D120" s="81" t="s">
        <v>142</v>
      </c>
      <c r="E120" s="81" t="s">
        <v>367</v>
      </c>
      <c r="F120" s="81"/>
      <c r="G120" s="81">
        <v>4</v>
      </c>
      <c r="H120" s="82" t="e">
        <f>NETWORKDAYS(INDEX(#REF!,MATCH(C120,$C$51:$C$195,0)),INDEX(#REF!,MATCH(J120,$C$51:$C$195,0)))-1</f>
        <v>#REF!</v>
      </c>
      <c r="I120" s="81" t="s">
        <v>143</v>
      </c>
      <c r="J120" s="83" t="str">
        <f t="shared" ref="J120" si="1">C121</f>
        <v>Sweaters, Jackets, Intimates Wk 2 Tech Pack X</v>
      </c>
      <c r="K120" s="81" t="s">
        <v>145</v>
      </c>
      <c r="L120" s="84">
        <v>44011</v>
      </c>
      <c r="M120" s="288">
        <v>44074</v>
      </c>
      <c r="N120" s="84">
        <f>IFERROR(IF($I120="Before",INDEX(N:N,MATCH($J120,$C:$C,0))-$G120,INDEX(N:N,MATCH($J120,$C:$C,0))+$G120),"")</f>
        <v>44109</v>
      </c>
      <c r="O120" s="84">
        <v>44179</v>
      </c>
      <c r="P120" s="288">
        <f>IFERROR(IF($I120="Before",INDEX(P:P,MATCH($J120,$C:$C,0))-$G120,INDEX(P:P,MATCH($J120,$C:$C,0))+$G120),"")</f>
        <v>44256</v>
      </c>
      <c r="Q120" s="288">
        <f>IFERROR(IF($I120="Before",INDEX(Q:Q,MATCH($J120,$C:$C,0))-$G120,INDEX(Q:Q,MATCH($J120,$C:$C,0))+$G120),"")</f>
        <v>44312</v>
      </c>
      <c r="R120" s="288">
        <f>IFERROR(IF($I120="Before",INDEX(R:R,MATCH($J120,$C:$C,0))-$G120,INDEX(R:R,MATCH($J120,$C:$C,0))+$G120),"")</f>
        <v>44368</v>
      </c>
      <c r="S120" s="84">
        <f>IFERROR(IF($I120="Before",INDEX(S:S,MATCH($J120,$C:$C,0))-$G120,INDEX(S:S,MATCH($J120,$C:$C,0))+$G120),"")</f>
        <v>44417</v>
      </c>
      <c r="T120" s="84">
        <v>44466</v>
      </c>
      <c r="U120" s="84">
        <v>44529</v>
      </c>
      <c r="V120" s="84">
        <v>44606</v>
      </c>
      <c r="W120" s="84">
        <f>IFERROR(IF($I120="Before",INDEX(W:W,MATCH($J120,$C:$C,0))-$G120,INDEX(W:W,MATCH($J120,$C:$C,0))+$G120),"")</f>
        <v>44347</v>
      </c>
    </row>
    <row r="121" spans="2:24">
      <c r="B121" s="79"/>
      <c r="C121" s="86" t="s">
        <v>358</v>
      </c>
      <c r="D121" s="81" t="s">
        <v>146</v>
      </c>
      <c r="E121" s="81" t="s">
        <v>903</v>
      </c>
      <c r="F121" s="81"/>
      <c r="G121" s="81">
        <v>26</v>
      </c>
      <c r="H121" s="82" t="e">
        <f>NETWORKDAYS(INDEX(#REF!,MATCH(C121,$C$51:$C$195,0)),INDEX(#REF!,MATCH(J121,$C$51:$C$195,0)))-1</f>
        <v>#REF!</v>
      </c>
      <c r="I121" s="81" t="s">
        <v>143</v>
      </c>
      <c r="J121" s="83" t="str">
        <f>C134</f>
        <v xml:space="preserve">Sample x </v>
      </c>
      <c r="K121" s="81" t="s">
        <v>147</v>
      </c>
      <c r="L121" s="84">
        <v>44015</v>
      </c>
      <c r="M121" s="288">
        <v>44078</v>
      </c>
      <c r="N121" s="84">
        <f>IFERROR(IF($I121="Before",INDEX(N:N,MATCH($J121,$C:$C,0))-$G121,INDEX(N:N,MATCH($J121,$C:$C,0))+$G121),"")</f>
        <v>44113</v>
      </c>
      <c r="O121" s="84">
        <v>44183</v>
      </c>
      <c r="P121" s="288">
        <f>IFERROR(IF($I121="Before",INDEX(P:P,MATCH($J121,$C:$C,0))-$G121,INDEX(P:P,MATCH($J121,$C:$C,0))+$G121),"")</f>
        <v>44260</v>
      </c>
      <c r="Q121" s="288">
        <f>IFERROR(IF($I121="Before",INDEX(Q:Q,MATCH($J121,$C:$C,0))-$G121,INDEX(Q:Q,MATCH($J121,$C:$C,0))+$G121),"")</f>
        <v>44316</v>
      </c>
      <c r="R121" s="288">
        <f>IFERROR(IF($I121="Before",INDEX(R:R,MATCH($J121,$C:$C,0))-$G121,INDEX(R:R,MATCH($J121,$C:$C,0))+$G121),"")</f>
        <v>44372</v>
      </c>
      <c r="S121" s="84">
        <f>IFERROR(IF($I121="Before",INDEX(S:S,MATCH($J121,$C:$C,0))-$G121,INDEX(S:S,MATCH($J121,$C:$C,0))+$G121),"")</f>
        <v>44421</v>
      </c>
      <c r="T121" s="84">
        <v>44470</v>
      </c>
      <c r="U121" s="84">
        <v>44533</v>
      </c>
      <c r="V121" s="84">
        <v>44610</v>
      </c>
      <c r="W121" s="84">
        <f>IFERROR(IF($I121="Before",INDEX(W:W,MATCH($J121,$C:$C,0))-$G121,INDEX(W:W,MATCH($J121,$C:$C,0))+$G121),"")</f>
        <v>44351</v>
      </c>
    </row>
    <row r="122" spans="2:24">
      <c r="B122" s="79"/>
      <c r="C122" s="86" t="s">
        <v>261</v>
      </c>
      <c r="D122" s="81" t="s">
        <v>142</v>
      </c>
      <c r="E122" s="81" t="s">
        <v>367</v>
      </c>
      <c r="F122" s="81"/>
      <c r="G122" s="81">
        <v>4</v>
      </c>
      <c r="H122" s="82"/>
      <c r="I122" s="81" t="s">
        <v>143</v>
      </c>
      <c r="J122" s="83" t="str">
        <f>C123</f>
        <v>Collection Wk 1 Tech pack x</v>
      </c>
      <c r="K122" s="81" t="s">
        <v>145</v>
      </c>
      <c r="L122" s="84">
        <v>44011</v>
      </c>
      <c r="M122" s="84">
        <v>44074</v>
      </c>
      <c r="N122" s="84">
        <f>IFERROR(IF($I122="Before",INDEX(N:N,MATCH($J122,$C:$C,0))-$G122,INDEX(N:N,MATCH($J122,$C:$C,0))+$G122),"")</f>
        <v>44109</v>
      </c>
      <c r="O122" s="84">
        <v>44172</v>
      </c>
      <c r="P122" s="84">
        <v>44256</v>
      </c>
      <c r="Q122" s="84">
        <v>44319</v>
      </c>
      <c r="R122" s="84">
        <v>44375</v>
      </c>
      <c r="S122" s="84">
        <f>IFERROR(IF($I122="Before",INDEX(S:S,MATCH($J122,$C:$C,0))-$G122,INDEX(S:S,MATCH($J122,$C:$C,0))+$G122),"")</f>
        <v>44417</v>
      </c>
      <c r="T122" s="84">
        <v>44466</v>
      </c>
      <c r="U122" s="84">
        <v>44529</v>
      </c>
      <c r="V122" s="84">
        <v>44606</v>
      </c>
      <c r="W122" s="84">
        <f>IFERROR(IF($I122="Before",INDEX(W:W,MATCH($J122,$C:$C,0))-$G122,INDEX(W:W,MATCH($J122,$C:$C,0))+$G122),"")</f>
        <v>44347</v>
      </c>
    </row>
    <row r="123" spans="2:24">
      <c r="B123" s="79"/>
      <c r="C123" s="86" t="s">
        <v>262</v>
      </c>
      <c r="D123" s="81" t="s">
        <v>146</v>
      </c>
      <c r="E123" s="81" t="s">
        <v>903</v>
      </c>
      <c r="F123" s="81"/>
      <c r="G123" s="81">
        <v>26</v>
      </c>
      <c r="H123" s="82"/>
      <c r="I123" s="81" t="s">
        <v>143</v>
      </c>
      <c r="J123" s="83" t="str">
        <f>C135</f>
        <v xml:space="preserve">Sample x </v>
      </c>
      <c r="K123" s="81" t="s">
        <v>147</v>
      </c>
      <c r="L123" s="84">
        <v>44015</v>
      </c>
      <c r="M123" s="84">
        <v>44078</v>
      </c>
      <c r="N123" s="84">
        <f>IFERROR(IF($I123="Before",INDEX(N:N,MATCH($J123,$C:$C,0))-$G123,INDEX(N:N,MATCH($J123,$C:$C,0))+$G123),"")</f>
        <v>44113</v>
      </c>
      <c r="O123" s="84">
        <v>44176</v>
      </c>
      <c r="P123" s="84">
        <v>44260</v>
      </c>
      <c r="Q123" s="84">
        <v>44323</v>
      </c>
      <c r="R123" s="84">
        <v>44379</v>
      </c>
      <c r="S123" s="84">
        <f>IFERROR(IF($I123="Before",INDEX(S:S,MATCH($J123,$C:$C,0))-$G123,INDEX(S:S,MATCH($J123,$C:$C,0))+$G123),"")</f>
        <v>44421</v>
      </c>
      <c r="T123" s="84">
        <v>44470</v>
      </c>
      <c r="U123" s="84">
        <v>44533</v>
      </c>
      <c r="V123" s="84">
        <v>44610</v>
      </c>
      <c r="W123" s="84">
        <f>IFERROR(IF($I123="Before",INDEX(W:W,MATCH($J123,$C:$C,0))-$G123,INDEX(W:W,MATCH($J123,$C:$C,0))+$G123),"")</f>
        <v>44351</v>
      </c>
    </row>
    <row r="124" spans="2:24">
      <c r="B124" s="79"/>
      <c r="C124" s="87" t="s">
        <v>491</v>
      </c>
      <c r="D124" s="81" t="s">
        <v>142</v>
      </c>
      <c r="E124" s="81" t="s">
        <v>367</v>
      </c>
      <c r="F124" s="81"/>
      <c r="G124" s="81">
        <v>4</v>
      </c>
      <c r="H124" s="82" t="e">
        <f>NETWORKDAYS(INDEX(#REF!,MATCH(C124,$C$51:$C$195,0)),INDEX(#REF!,MATCH(J124,$C$51:$C$195,0)))-1</f>
        <v>#REF!</v>
      </c>
      <c r="I124" s="81" t="s">
        <v>143</v>
      </c>
      <c r="J124" s="83" t="str">
        <f>C125</f>
        <v>Collection Wk 2 Tech pack x</v>
      </c>
      <c r="K124" s="81" t="s">
        <v>145</v>
      </c>
      <c r="L124" s="84">
        <v>44025</v>
      </c>
      <c r="M124" s="84">
        <v>44081</v>
      </c>
      <c r="N124" s="84">
        <f>IFERROR(IF($I124="Before",INDEX(N:N,MATCH($J124,$C:$C,0))-$G124,INDEX(N:N,MATCH($J124,$C:$C,0))+$G124),"")</f>
        <v>44116</v>
      </c>
      <c r="O124" s="84">
        <v>44179</v>
      </c>
      <c r="P124" s="84">
        <v>44263</v>
      </c>
      <c r="Q124" s="84">
        <v>44326</v>
      </c>
      <c r="R124" s="84">
        <v>44382</v>
      </c>
      <c r="S124" s="84">
        <f>IFERROR(IF($I124="Before",INDEX(S:S,MATCH($J124,$C:$C,0))-$G124,INDEX(S:S,MATCH($J124,$C:$C,0))+$G124),"")</f>
        <v>44424</v>
      </c>
      <c r="T124" s="84">
        <v>44473</v>
      </c>
      <c r="U124" s="84">
        <v>44536</v>
      </c>
      <c r="V124" s="84">
        <v>44613</v>
      </c>
      <c r="W124" s="84">
        <f>IFERROR(IF($I124="Before",INDEX(W:W,MATCH($J124,$C:$C,0))-$G124,INDEX(W:W,MATCH($J124,$C:$C,0))+$G124),"")</f>
        <v>44354</v>
      </c>
    </row>
    <row r="125" spans="2:24">
      <c r="B125" s="79"/>
      <c r="C125" s="87" t="s">
        <v>492</v>
      </c>
      <c r="D125" s="81" t="s">
        <v>146</v>
      </c>
      <c r="E125" s="81" t="s">
        <v>903</v>
      </c>
      <c r="F125" s="81"/>
      <c r="G125" s="81">
        <v>19</v>
      </c>
      <c r="H125" s="82" t="e">
        <f>NETWORKDAYS(INDEX(#REF!,MATCH(C125,$C$51:$C$195,0)),INDEX(#REF!,MATCH(J125,$C$51:$C$195,0)))-1</f>
        <v>#REF!</v>
      </c>
      <c r="I125" s="81" t="s">
        <v>143</v>
      </c>
      <c r="J125" s="83" t="str">
        <f>C135</f>
        <v xml:space="preserve">Sample x </v>
      </c>
      <c r="K125" s="81" t="s">
        <v>147</v>
      </c>
      <c r="L125" s="84">
        <v>44029</v>
      </c>
      <c r="M125" s="84">
        <v>44085</v>
      </c>
      <c r="N125" s="84">
        <f>IFERROR(IF($I125="Before",INDEX(N:N,MATCH($J125,$C:$C,0))-$G125,INDEX(N:N,MATCH($J125,$C:$C,0))+$G125),"")</f>
        <v>44120</v>
      </c>
      <c r="O125" s="84">
        <v>44183</v>
      </c>
      <c r="P125" s="84">
        <v>44267</v>
      </c>
      <c r="Q125" s="84">
        <v>44330</v>
      </c>
      <c r="R125" s="84">
        <v>44386</v>
      </c>
      <c r="S125" s="84">
        <f>IFERROR(IF($I125="Before",INDEX(S:S,MATCH($J125,$C:$C,0))-$G125,INDEX(S:S,MATCH($J125,$C:$C,0))+$G125),"")</f>
        <v>44428</v>
      </c>
      <c r="T125" s="84">
        <v>44477</v>
      </c>
      <c r="U125" s="84">
        <v>44540</v>
      </c>
      <c r="V125" s="84">
        <v>44617</v>
      </c>
      <c r="W125" s="84">
        <f>IFERROR(IF($I125="Before",INDEX(W:W,MATCH($J125,$C:$C,0))-$G125,INDEX(W:W,MATCH($J125,$C:$C,0))+$G125),"")</f>
        <v>44358</v>
      </c>
    </row>
    <row r="126" spans="2:24" hidden="1">
      <c r="B126" s="79"/>
      <c r="C126" s="440" t="s">
        <v>1003</v>
      </c>
      <c r="D126" s="81" t="s">
        <v>146</v>
      </c>
      <c r="E126" s="81" t="s">
        <v>1011</v>
      </c>
      <c r="F126" s="81"/>
      <c r="G126" s="81">
        <v>7</v>
      </c>
      <c r="H126" s="82"/>
      <c r="I126" s="81" t="s">
        <v>143</v>
      </c>
      <c r="J126" s="83" t="str">
        <f>C127</f>
        <v>Seasonal Key Item Flows Passed from Planning</v>
      </c>
      <c r="K126" s="81"/>
      <c r="L126" s="84"/>
      <c r="M126" s="84"/>
      <c r="N126" s="84"/>
      <c r="O126" s="442">
        <v>44179</v>
      </c>
      <c r="P126" s="442">
        <v>44263</v>
      </c>
      <c r="Q126" s="442">
        <v>44326</v>
      </c>
      <c r="R126" s="442">
        <v>44383</v>
      </c>
      <c r="S126" s="442">
        <f>IFERROR(IF($I126="Before",INDEX(S:S,MATCH($J126,$C:$C,0))-$G126,INDEX(S:S,MATCH($J126,$C:$C,0))+$G126),"")</f>
        <v>44431</v>
      </c>
      <c r="T126" s="442">
        <v>44480</v>
      </c>
      <c r="U126" s="442">
        <v>44543</v>
      </c>
      <c r="V126" s="84">
        <v>44620</v>
      </c>
      <c r="W126" s="84">
        <f>IFERROR(IF($I126="Before",INDEX(W:W,MATCH($J126,$C:$C,0))-$G126,INDEX(W:W,MATCH($J126,$C:$C,0))+$G126),"")</f>
        <v>44361</v>
      </c>
    </row>
    <row r="127" spans="2:24" hidden="1">
      <c r="B127" s="79"/>
      <c r="C127" s="440" t="s">
        <v>1004</v>
      </c>
      <c r="D127" s="81" t="s">
        <v>146</v>
      </c>
      <c r="E127" s="81" t="s">
        <v>1011</v>
      </c>
      <c r="F127" s="81"/>
      <c r="G127" s="81">
        <v>15</v>
      </c>
      <c r="H127" s="82"/>
      <c r="I127" s="81" t="s">
        <v>143</v>
      </c>
      <c r="J127" s="83" t="str">
        <f>C137</f>
        <v xml:space="preserve">Final Buy Advises </v>
      </c>
      <c r="K127" s="81"/>
      <c r="L127" s="84"/>
      <c r="M127" s="84"/>
      <c r="N127" s="84"/>
      <c r="O127" s="442">
        <v>44200</v>
      </c>
      <c r="P127" s="442">
        <v>44270</v>
      </c>
      <c r="Q127" s="442">
        <v>44333</v>
      </c>
      <c r="R127" s="442">
        <v>44389</v>
      </c>
      <c r="S127" s="442">
        <f>IFERROR(IF($I127="Before",INDEX(S:S,MATCH($J127,$C:$C,0))-$G127,INDEX(S:S,MATCH($J127,$C:$C,0))+$G127),"")</f>
        <v>44438</v>
      </c>
      <c r="T127" s="442">
        <v>44487</v>
      </c>
      <c r="U127" s="442">
        <v>44550</v>
      </c>
      <c r="V127" s="84">
        <v>44627</v>
      </c>
      <c r="W127" s="84">
        <f>IFERROR(IF($I127="Before",INDEX(W:W,MATCH($J127,$C:$C,0))-$G127,INDEX(W:W,MATCH($J127,$C:$C,0))+$G127),"")</f>
        <v>44368</v>
      </c>
    </row>
    <row r="128" spans="2:24">
      <c r="B128" s="79"/>
      <c r="C128" s="429" t="s">
        <v>1112</v>
      </c>
      <c r="D128" s="81" t="s">
        <v>146</v>
      </c>
      <c r="E128" s="81" t="s">
        <v>367</v>
      </c>
      <c r="F128" s="81"/>
      <c r="G128" s="81">
        <v>15</v>
      </c>
      <c r="H128" s="82"/>
      <c r="I128" s="81" t="s">
        <v>143</v>
      </c>
      <c r="J128" s="83" t="str">
        <f>C130</f>
        <v xml:space="preserve">Color mtg w/Lady </v>
      </c>
      <c r="K128" s="81"/>
      <c r="L128" s="84"/>
      <c r="M128" s="84"/>
      <c r="N128" s="84">
        <v>44124</v>
      </c>
      <c r="O128" s="84">
        <v>44179</v>
      </c>
      <c r="P128" s="84">
        <v>44263</v>
      </c>
      <c r="Q128" s="84">
        <v>44326</v>
      </c>
      <c r="R128" s="84">
        <v>44383</v>
      </c>
      <c r="S128" s="84">
        <f>IFERROR(IF($I128="Before",INDEX(S:S,MATCH($J128,$C:$C,0))-$G128,INDEX(S:S,MATCH($J128,$C:$C,0))+$G128),"")</f>
        <v>44431</v>
      </c>
      <c r="T128" s="85">
        <v>44480</v>
      </c>
      <c r="U128" s="84">
        <v>44529</v>
      </c>
      <c r="V128" s="84">
        <v>44620</v>
      </c>
      <c r="W128" s="84">
        <f>IFERROR(IF($I128="Before",INDEX(W:W,MATCH($J128,$C:$C,0))-$G128,INDEX(W:W,MATCH($J128,$C:$C,0))+$G128),"")</f>
        <v>44361</v>
      </c>
    </row>
    <row r="129" spans="1:24">
      <c r="B129" s="79"/>
      <c r="C129" s="235" t="s">
        <v>379</v>
      </c>
      <c r="D129" s="81" t="s">
        <v>150</v>
      </c>
      <c r="E129" s="81" t="s">
        <v>367</v>
      </c>
      <c r="F129" s="81"/>
      <c r="G129" s="81">
        <v>8</v>
      </c>
      <c r="H129" s="82" t="e">
        <f>NETWORKDAYS(INDEX(#REF!,MATCH(C129,$C$51:$C$195,0)),INDEX(#REF!,MATCH(J129,$C$51:$C$195,0)))-1</f>
        <v>#REF!</v>
      </c>
      <c r="I129" s="81" t="s">
        <v>143</v>
      </c>
      <c r="J129" s="83" t="str">
        <f>C130</f>
        <v xml:space="preserve">Color mtg w/Lady </v>
      </c>
      <c r="K129" s="81" t="s">
        <v>147</v>
      </c>
      <c r="L129" s="84">
        <v>44036</v>
      </c>
      <c r="M129" s="84">
        <v>44092</v>
      </c>
      <c r="N129" s="84">
        <v>44131</v>
      </c>
      <c r="O129" s="85">
        <v>44200</v>
      </c>
      <c r="P129" s="84">
        <v>44270</v>
      </c>
      <c r="Q129" s="288">
        <v>44333</v>
      </c>
      <c r="R129" s="288">
        <v>44389</v>
      </c>
      <c r="S129" s="84">
        <f>IFERROR(IF($I129="Before",INDEX(S:S,MATCH($J129,$C:$C,0))-$G129,INDEX(S:S,MATCH($J129,$C:$C,0))+$G129),"")</f>
        <v>44438</v>
      </c>
      <c r="T129" s="84">
        <v>44487</v>
      </c>
      <c r="U129" s="84">
        <v>44536</v>
      </c>
      <c r="V129" s="84">
        <v>44627</v>
      </c>
      <c r="W129" s="84">
        <f>IFERROR(IF($I129="Before",INDEX(W:W,MATCH($J129,$C:$C,0))-$G129,INDEX(W:W,MATCH($J129,$C:$C,0))+$G129),"")</f>
        <v>44368</v>
      </c>
    </row>
    <row r="130" spans="1:24">
      <c r="B130" s="79"/>
      <c r="C130" s="235" t="s">
        <v>1111</v>
      </c>
      <c r="D130" s="81" t="s">
        <v>142</v>
      </c>
      <c r="E130" s="81" t="s">
        <v>369</v>
      </c>
      <c r="F130" s="81"/>
      <c r="G130" s="81">
        <v>2</v>
      </c>
      <c r="H130" s="82"/>
      <c r="I130" s="81" t="s">
        <v>143</v>
      </c>
      <c r="J130" s="83" t="str">
        <f>C131</f>
        <v>Mini color poho</v>
      </c>
      <c r="K130" s="81"/>
      <c r="L130" s="84"/>
      <c r="M130" s="84"/>
      <c r="N130" s="84">
        <v>44138</v>
      </c>
      <c r="O130" s="85">
        <v>44202</v>
      </c>
      <c r="P130" s="84">
        <v>44279</v>
      </c>
      <c r="Q130" s="84">
        <v>44342</v>
      </c>
      <c r="R130" s="84">
        <v>44397</v>
      </c>
      <c r="S130" s="84">
        <f>IFERROR(IF($I130="Before",INDEX(S:S,MATCH($J130,$C:$C,0))-$G130,INDEX(S:S,MATCH($J130,$C:$C,0))+$G130),"")</f>
        <v>44446</v>
      </c>
      <c r="T130" s="84">
        <v>44495</v>
      </c>
      <c r="U130" s="84">
        <v>44544</v>
      </c>
      <c r="V130" s="84">
        <v>44635</v>
      </c>
      <c r="W130" s="84">
        <f>IFERROR(IF($I130="Before",INDEX(W:W,MATCH($J130,$C:$C,0))-$G130,INDEX(W:W,MATCH($J130,$C:$C,0))+$G130),"")</f>
        <v>44376</v>
      </c>
    </row>
    <row r="131" spans="1:24">
      <c r="B131" s="79"/>
      <c r="C131" s="235" t="s">
        <v>900</v>
      </c>
      <c r="D131" s="81" t="s">
        <v>142</v>
      </c>
      <c r="E131" s="81" t="s">
        <v>368</v>
      </c>
      <c r="F131" s="81"/>
      <c r="G131" s="81">
        <v>22</v>
      </c>
      <c r="H131" s="82"/>
      <c r="I131" s="81" t="s">
        <v>143</v>
      </c>
      <c r="J131" s="83" t="str">
        <f>C159</f>
        <v>Early Commit assorts due from Buying</v>
      </c>
      <c r="K131" s="81"/>
      <c r="L131" s="84"/>
      <c r="M131" s="84"/>
      <c r="N131" s="84">
        <v>44140</v>
      </c>
      <c r="O131" s="85">
        <v>44203</v>
      </c>
      <c r="P131" s="84">
        <v>44280</v>
      </c>
      <c r="Q131" s="84">
        <f>IFERROR(IF($I131="Before",INDEX(Q:Q,MATCH($J131,$C:$C,0))-$G131,INDEX(Q:Q,MATCH($J131,$C:$C,0))+$G131),"")</f>
        <v>44336</v>
      </c>
      <c r="R131" s="84">
        <v>44399</v>
      </c>
      <c r="S131" s="84">
        <f>IFERROR(IF($I131="Before",INDEX(S:S,MATCH($J131,$C:$C,0))-$G131,INDEX(S:S,MATCH($J131,$C:$C,0))+$G131),"")</f>
        <v>44448</v>
      </c>
      <c r="T131" s="84">
        <v>44497</v>
      </c>
      <c r="U131" s="85">
        <v>44546</v>
      </c>
      <c r="V131" s="84">
        <v>44637</v>
      </c>
      <c r="W131" s="84">
        <f>IFERROR(IF($I131="Before",INDEX(W:W,MATCH($J131,$C:$C,0))-$G131,INDEX(W:W,MATCH($J131,$C:$C,0))+$G131),"")</f>
        <v>44378</v>
      </c>
      <c r="X131" s="65" t="s">
        <v>1144</v>
      </c>
    </row>
    <row r="132" spans="1:24">
      <c r="B132" s="79"/>
      <c r="C132" s="244" t="s">
        <v>383</v>
      </c>
      <c r="D132" s="81" t="s">
        <v>150</v>
      </c>
      <c r="E132" s="81" t="s">
        <v>369</v>
      </c>
      <c r="F132" s="237"/>
      <c r="G132" s="81">
        <v>28</v>
      </c>
      <c r="H132" s="82" t="e">
        <f>NETWORKDAYS(INDEX(#REF!,MATCH(C132,$C$51:$C$195,0)),INDEX(#REF!,MATCH(J132,$C$51:$C$195,0)))-1</f>
        <v>#REF!</v>
      </c>
      <c r="I132" s="81" t="s">
        <v>143</v>
      </c>
      <c r="J132" s="83" t="str">
        <f>C139</f>
        <v xml:space="preserve">M1 Finalization </v>
      </c>
      <c r="K132" s="81" t="s">
        <v>149</v>
      </c>
      <c r="L132" s="84">
        <v>44026</v>
      </c>
      <c r="M132" s="84">
        <v>44082</v>
      </c>
      <c r="N132" s="84">
        <f>IFERROR(IF($I132="Before",INDEX(N:N,MATCH($J132,$C:$C,0))-$G132,INDEX(N:N,MATCH($J132,$C:$C,0))+$G132),"")</f>
        <v>44124</v>
      </c>
      <c r="O132" s="84">
        <v>44201</v>
      </c>
      <c r="P132" s="84">
        <v>44264</v>
      </c>
      <c r="Q132" s="84">
        <v>44327</v>
      </c>
      <c r="R132" s="84">
        <v>44383</v>
      </c>
      <c r="S132" s="84">
        <f>IFERROR(IF($I132="Before",INDEX(S:S,MATCH($J132,$C:$C,0))-$G132,INDEX(S:S,MATCH($J132,$C:$C,0))+$G132),"")</f>
        <v>44432</v>
      </c>
      <c r="T132" s="84">
        <v>44481</v>
      </c>
      <c r="U132" s="84">
        <v>44544</v>
      </c>
      <c r="V132" s="84">
        <v>44621</v>
      </c>
      <c r="W132" s="84">
        <f>IFERROR(IF($I132="Before",INDEX(W:W,MATCH($J132,$C:$C,0))-$G132,INDEX(W:W,MATCH($J132,$C:$C,0))+$G132),"")</f>
        <v>44362</v>
      </c>
    </row>
    <row r="133" spans="1:24">
      <c r="B133" s="79"/>
      <c r="C133" s="87" t="s">
        <v>533</v>
      </c>
      <c r="D133" s="81" t="s">
        <v>150</v>
      </c>
      <c r="E133" s="81" t="s">
        <v>367</v>
      </c>
      <c r="F133" s="81"/>
      <c r="G133" s="81">
        <v>6</v>
      </c>
      <c r="H133" s="82" t="e">
        <f>NETWORKDAYS(INDEX(#REF!,MATCH(C133,$C$51:$C$195,0)),INDEX(#REF!,MATCH(J133,$C$51:$C$195,0)))-1</f>
        <v>#REF!</v>
      </c>
      <c r="I133" s="81" t="s">
        <v>143</v>
      </c>
      <c r="J133" s="83" t="str">
        <f>C139</f>
        <v xml:space="preserve">M1 Finalization </v>
      </c>
      <c r="K133" s="81" t="s">
        <v>524</v>
      </c>
      <c r="L133" s="84">
        <v>44048</v>
      </c>
      <c r="M133" s="84">
        <v>44104</v>
      </c>
      <c r="N133" s="84">
        <f>IFERROR(IF($I133="Before",INDEX(N:N,MATCH($J133,$C:$C,0))-$G133,INDEX(N:N,MATCH($J133,$C:$C,0))+$G133),"")</f>
        <v>44146</v>
      </c>
      <c r="O133" s="84">
        <v>44216</v>
      </c>
      <c r="P133" s="84">
        <v>44286</v>
      </c>
      <c r="Q133" s="84">
        <v>44349</v>
      </c>
      <c r="R133" s="84">
        <v>44405</v>
      </c>
      <c r="S133" s="84">
        <f>IFERROR(IF($I133="Before",INDEX(S:S,MATCH($J133,$C:$C,0))-$G133,INDEX(S:S,MATCH($J133,$C:$C,0))+$G133),"")</f>
        <v>44454</v>
      </c>
      <c r="T133" s="84">
        <v>44503</v>
      </c>
      <c r="U133" s="84">
        <v>44566</v>
      </c>
      <c r="V133" s="84">
        <v>44643</v>
      </c>
      <c r="W133" s="84">
        <f>IFERROR(IF($I133="Before",INDEX(W:W,MATCH($J133,$C:$C,0))-$G133,INDEX(W:W,MATCH($J133,$C:$C,0))+$G133),"")</f>
        <v>44384</v>
      </c>
    </row>
    <row r="134" spans="1:24" hidden="1">
      <c r="B134" s="79"/>
      <c r="C134" s="95" t="s">
        <v>153</v>
      </c>
      <c r="D134" s="81"/>
      <c r="E134" s="81"/>
      <c r="F134" s="81"/>
      <c r="G134" s="81">
        <v>13</v>
      </c>
      <c r="H134" s="82"/>
      <c r="I134" s="81" t="s">
        <v>143</v>
      </c>
      <c r="J134" s="83" t="str">
        <f>C139</f>
        <v xml:space="preserve">M1 Finalization </v>
      </c>
      <c r="K134" s="81"/>
      <c r="L134" s="84"/>
      <c r="M134" s="313">
        <v>44104</v>
      </c>
      <c r="N134" s="313">
        <f>IFERROR(IF($I134="Before",INDEX(N:N,MATCH($J134,$C:$C,0))-$G134,INDEX(N:N,MATCH($J134,$C:$C,0))+$G134),"")</f>
        <v>44139</v>
      </c>
      <c r="O134" s="313">
        <v>44216</v>
      </c>
      <c r="P134" s="313">
        <f>IFERROR(IF($I134="Before",INDEX(P:P,MATCH($J134,$C:$C,0))-$G134,INDEX(P:P,MATCH($J134,$C:$C,0))+$G134),"")</f>
        <v>44286</v>
      </c>
      <c r="Q134" s="313">
        <f>IFERROR(IF($I134="Before",INDEX(Q:Q,MATCH($J134,$C:$C,0))-$G134,INDEX(Q:Q,MATCH($J134,$C:$C,0))+$G134),"")</f>
        <v>44342</v>
      </c>
      <c r="R134" s="313">
        <f>IFERROR(IF($I134="Before",INDEX(R:R,MATCH($J134,$C:$C,0))-$G134,INDEX(R:R,MATCH($J134,$C:$C,0))+$G134),"")</f>
        <v>44398</v>
      </c>
      <c r="S134" s="313">
        <f>IFERROR(IF($I134="Before",INDEX(S:S,MATCH($J134,$C:$C,0))-$G134,INDEX(S:S,MATCH($J134,$C:$C,0))+$G134),"")</f>
        <v>44447</v>
      </c>
      <c r="T134" s="313">
        <v>44496</v>
      </c>
      <c r="U134" s="313">
        <v>44559</v>
      </c>
      <c r="V134" s="313">
        <v>44636</v>
      </c>
      <c r="W134" s="313">
        <f>IFERROR(IF($I134="Before",INDEX(W:W,MATCH($J134,$C:$C,0))-$G134,INDEX(W:W,MATCH($J134,$C:$C,0))+$G134),"")</f>
        <v>44377</v>
      </c>
    </row>
    <row r="135" spans="1:24">
      <c r="B135" s="79"/>
      <c r="C135" s="260" t="s">
        <v>153</v>
      </c>
      <c r="D135" s="81" t="s">
        <v>146</v>
      </c>
      <c r="E135" s="81" t="s">
        <v>368</v>
      </c>
      <c r="F135" s="81"/>
      <c r="G135" s="88">
        <v>11</v>
      </c>
      <c r="H135" s="82" t="e">
        <f>NETWORKDAYS(INDEX(#REF!,MATCH(C135,$C$51:$C$195,0)),INDEX(#REF!,MATCH(J135,$C$51:$C$195,0)))-1</f>
        <v>#REF!</v>
      </c>
      <c r="I135" s="81" t="s">
        <v>143</v>
      </c>
      <c r="J135" s="83" t="str">
        <f>C139</f>
        <v xml:space="preserve">M1 Finalization </v>
      </c>
      <c r="K135" s="81" t="s">
        <v>149</v>
      </c>
      <c r="L135" s="84">
        <v>44048</v>
      </c>
      <c r="M135" s="84">
        <v>44104</v>
      </c>
      <c r="N135" s="84">
        <f>IFERROR(IF($I135="Before",INDEX(N:N,MATCH($J135,$C:$C,0))-$G135,INDEX(N:N,MATCH($J135,$C:$C,0))+$G135),"")</f>
        <v>44141</v>
      </c>
      <c r="O135" s="84">
        <v>44216</v>
      </c>
      <c r="P135" s="84">
        <v>44293</v>
      </c>
      <c r="Q135" s="84">
        <v>44349</v>
      </c>
      <c r="R135" s="84">
        <v>44405</v>
      </c>
      <c r="S135" s="84">
        <f>IFERROR(IF($I135="Before",INDEX(S:S,MATCH($J135,$C:$C,0))-$G135,INDEX(S:S,MATCH($J135,$C:$C,0))+$G135),"")</f>
        <v>44449</v>
      </c>
      <c r="T135" s="84">
        <v>44498</v>
      </c>
      <c r="U135" s="84">
        <v>44561</v>
      </c>
      <c r="V135" s="84">
        <v>44638</v>
      </c>
      <c r="W135" s="84">
        <f>IFERROR(IF($I135="Before",INDEX(W:W,MATCH($J135,$C:$C,0))-$G135,INDEX(W:W,MATCH($J135,$C:$C,0))+$G135),"")</f>
        <v>44379</v>
      </c>
    </row>
    <row r="136" spans="1:24">
      <c r="B136" s="79"/>
      <c r="C136" s="89" t="s">
        <v>493</v>
      </c>
      <c r="D136" s="81" t="s">
        <v>142</v>
      </c>
      <c r="E136" s="81" t="s">
        <v>367</v>
      </c>
      <c r="F136" s="81"/>
      <c r="G136" s="81">
        <v>4</v>
      </c>
      <c r="H136" s="82" t="e">
        <f>NETWORKDAYS(INDEX(#REF!,MATCH(C136,$C$51:$C$195,0)),INDEX(#REF!,MATCH(J136,$C$51:$C$195,0)))-1</f>
        <v>#REF!</v>
      </c>
      <c r="I136" s="81" t="s">
        <v>143</v>
      </c>
      <c r="J136" s="83" t="str">
        <f>C138</f>
        <v>Pregame Meeting</v>
      </c>
      <c r="K136" s="81" t="s">
        <v>147</v>
      </c>
      <c r="L136" s="84">
        <v>44050</v>
      </c>
      <c r="M136" s="84">
        <v>44106</v>
      </c>
      <c r="N136" s="84">
        <f>IFERROR(IF($I136="Before",INDEX(N:N,MATCH($J136,$C:$C,0))-$G136,INDEX(N:N,MATCH($J136,$C:$C,0))+$G136),"")</f>
        <v>44147</v>
      </c>
      <c r="O136" s="84">
        <v>44218</v>
      </c>
      <c r="P136" s="84">
        <v>44293</v>
      </c>
      <c r="Q136" s="84">
        <v>44351</v>
      </c>
      <c r="R136" s="84">
        <v>44407</v>
      </c>
      <c r="S136" s="84">
        <f>IFERROR(IF($I136="Before",INDEX(S:S,MATCH($J136,$C:$C,0))-$G136,INDEX(S:S,MATCH($J136,$C:$C,0))+$G136),"")</f>
        <v>44455</v>
      </c>
      <c r="T136" s="84">
        <v>44504</v>
      </c>
      <c r="U136" s="84">
        <v>44567</v>
      </c>
      <c r="V136" s="84">
        <v>44644</v>
      </c>
      <c r="W136" s="84">
        <f>IFERROR(IF($I136="Before",INDEX(W:W,MATCH($J136,$C:$C,0))-$G136,INDEX(W:W,MATCH($J136,$C:$C,0))+$G136),"")</f>
        <v>44385</v>
      </c>
    </row>
    <row r="137" spans="1:24" hidden="1">
      <c r="B137" s="79"/>
      <c r="C137" s="440" t="s">
        <v>1005</v>
      </c>
      <c r="D137" s="81" t="s">
        <v>146</v>
      </c>
      <c r="E137" s="81" t="s">
        <v>1011</v>
      </c>
      <c r="F137" s="81"/>
      <c r="G137" s="81">
        <v>7</v>
      </c>
      <c r="H137" s="82"/>
      <c r="I137" s="81" t="s">
        <v>143</v>
      </c>
      <c r="J137" s="83" t="str">
        <f>C139</f>
        <v xml:space="preserve">M1 Finalization </v>
      </c>
      <c r="K137" s="81"/>
      <c r="L137" s="84"/>
      <c r="M137" s="84"/>
      <c r="N137" s="84"/>
      <c r="O137" s="442">
        <v>44215</v>
      </c>
      <c r="P137" s="442">
        <v>44292</v>
      </c>
      <c r="Q137" s="442">
        <v>44348</v>
      </c>
      <c r="R137" s="442">
        <v>44404</v>
      </c>
      <c r="S137" s="442">
        <f>IFERROR(IF($I137="Before",INDEX(S:S,MATCH($J137,$C:$C,0))-$G137,INDEX(S:S,MATCH($J137,$C:$C,0))+$G137),"")</f>
        <v>44453</v>
      </c>
      <c r="T137" s="442">
        <v>44502</v>
      </c>
      <c r="U137" s="84">
        <v>44565</v>
      </c>
      <c r="V137" s="84">
        <v>44642</v>
      </c>
      <c r="W137" s="84">
        <f>IFERROR(IF($I137="Before",INDEX(W:W,MATCH($J137,$C:$C,0))-$G137,INDEX(W:W,MATCH($J137,$C:$C,0))+$G137),"")</f>
        <v>44383</v>
      </c>
    </row>
    <row r="138" spans="1:24">
      <c r="B138" s="79"/>
      <c r="C138" s="417" t="s">
        <v>863</v>
      </c>
      <c r="D138" s="81" t="s">
        <v>142</v>
      </c>
      <c r="E138" s="81" t="s">
        <v>368</v>
      </c>
      <c r="F138" s="81"/>
      <c r="G138" s="88">
        <v>1</v>
      </c>
      <c r="H138" s="82"/>
      <c r="I138" s="81" t="s">
        <v>143</v>
      </c>
      <c r="J138" s="83" t="str">
        <f>C139</f>
        <v xml:space="preserve">M1 Finalization </v>
      </c>
      <c r="K138" s="81" t="s">
        <v>145</v>
      </c>
      <c r="L138" s="84">
        <f>IFERROR(IF($I138="Before",INDEX(L:L,MATCH($J138,$C:$C,0))-$G138,INDEX(L:L,MATCH($J138,$C:$C,0))+$G138),"")</f>
        <v>44054</v>
      </c>
      <c r="M138" s="84">
        <f>IFERROR(IF($I138="Before",INDEX(M:M,MATCH($J138,$C:$C,0))-$G138,INDEX(M:M,MATCH($J138,$C:$C,0))+$G138),"")</f>
        <v>44109</v>
      </c>
      <c r="N138" s="84">
        <f>IFERROR(IF($I138="Before",INDEX(N:N,MATCH($J138,$C:$C,0))-$G138,INDEX(N:N,MATCH($J138,$C:$C,0))+$G138),"")</f>
        <v>44151</v>
      </c>
      <c r="O138" s="84">
        <f>IFERROR(IF($I138="Before",INDEX(O:O,MATCH($J138,$C:$C,0))-$G138,INDEX(O:O,MATCH($J138,$C:$C,0))+$G138),"")</f>
        <v>44222</v>
      </c>
      <c r="P138" s="84">
        <f>IFERROR(IF($I138="Before",INDEX(P:P,MATCH($J138,$C:$C,0))-$G138,INDEX(P:P,MATCH($J138,$C:$C,0))+$G138),"")</f>
        <v>44298</v>
      </c>
      <c r="Q138" s="84">
        <f>IFERROR(IF($I138="Before",INDEX(Q:Q,MATCH($J138,$C:$C,0))-$G138,INDEX(Q:Q,MATCH($J138,$C:$C,0))+$G138),"")</f>
        <v>44354</v>
      </c>
      <c r="R138" s="84">
        <f>IFERROR(IF($I138="Before",INDEX(R:R,MATCH($J138,$C:$C,0))-$G138,INDEX(R:R,MATCH($J138,$C:$C,0))+$G138),"")</f>
        <v>44410</v>
      </c>
      <c r="S138" s="84">
        <f>IFERROR(IF($I138="Before",INDEX(S:S,MATCH($J138,$C:$C,0))-$G138,INDEX(S:S,MATCH($J138,$C:$C,0))+$G138),"")</f>
        <v>44459</v>
      </c>
      <c r="T138" s="84">
        <v>44508</v>
      </c>
      <c r="U138" s="84">
        <v>44571</v>
      </c>
      <c r="V138" s="84">
        <v>44648</v>
      </c>
      <c r="W138" s="84">
        <f>IFERROR(IF($I138="Before",INDEX(W:W,MATCH($J138,$C:$C,0))-$G138,INDEX(W:W,MATCH($J138,$C:$C,0))+$G138),"")</f>
        <v>44389</v>
      </c>
    </row>
    <row r="139" spans="1:24" s="443" customFormat="1">
      <c r="A139" s="444" t="s">
        <v>534</v>
      </c>
      <c r="B139" s="445"/>
      <c r="C139" s="380" t="s">
        <v>849</v>
      </c>
      <c r="D139" s="381" t="s">
        <v>148</v>
      </c>
      <c r="E139" s="381" t="s">
        <v>367</v>
      </c>
      <c r="F139" s="381"/>
      <c r="G139" s="381">
        <v>21</v>
      </c>
      <c r="H139" s="377" t="e">
        <f>NETWORKDAYS(INDEX(#REF!,MATCH(C139,$C$51:$C$195,0)),INDEX(#REF!,MATCH(J139,$C$51:$C$195,0)))-1</f>
        <v>#REF!</v>
      </c>
      <c r="I139" s="381" t="s">
        <v>143</v>
      </c>
      <c r="J139" s="382" t="str">
        <f>C166</f>
        <v>POHO MONTH 1 air/ m2 ocean</v>
      </c>
      <c r="K139" s="381" t="s">
        <v>149</v>
      </c>
      <c r="L139" s="328">
        <v>44055</v>
      </c>
      <c r="M139" s="328">
        <v>44110</v>
      </c>
      <c r="N139" s="328">
        <v>44152</v>
      </c>
      <c r="O139" s="328">
        <v>44223</v>
      </c>
      <c r="P139" s="328">
        <v>44299</v>
      </c>
      <c r="Q139" s="328">
        <v>44355</v>
      </c>
      <c r="R139" s="328">
        <v>44411</v>
      </c>
      <c r="S139" s="328">
        <f>IFERROR(IF($I139="Before",INDEX(S:S,MATCH($J139,$C:$C,0))-$G139,INDEX(S:S,MATCH($J139,$C:$C,0))+$G139),"")</f>
        <v>44460</v>
      </c>
      <c r="T139" s="328">
        <v>44509</v>
      </c>
      <c r="U139" s="328">
        <v>44572</v>
      </c>
      <c r="V139" s="328">
        <v>44649</v>
      </c>
      <c r="W139" s="413">
        <f>IFERROR(IF($I139="Before",INDEX(W:W,MATCH($J139,$C:$C,0))-$G139,INDEX(W:W,MATCH($J139,$C:$C,0))+$G139),"")</f>
        <v>44390</v>
      </c>
    </row>
    <row r="140" spans="1:24" s="99" customFormat="1" hidden="1">
      <c r="A140" s="114"/>
      <c r="B140" s="365"/>
      <c r="C140" s="89" t="s">
        <v>535</v>
      </c>
      <c r="D140" s="366" t="s">
        <v>142</v>
      </c>
      <c r="E140" s="366" t="s">
        <v>368</v>
      </c>
      <c r="F140" s="366"/>
      <c r="G140" s="366">
        <v>1</v>
      </c>
      <c r="H140" s="367" t="e">
        <f>NETWORKDAYS(INDEX(#REF!,MATCH(C140,$C$51:$C$195,0)),INDEX(#REF!,MATCH(J140,$C$51:$C$195,0)))-1</f>
        <v>#REF!</v>
      </c>
      <c r="I140" s="366" t="s">
        <v>151</v>
      </c>
      <c r="J140" s="368" t="str">
        <f>C139</f>
        <v xml:space="preserve">M1 Finalization </v>
      </c>
      <c r="K140" s="366" t="s">
        <v>147</v>
      </c>
      <c r="L140" s="369">
        <v>44056</v>
      </c>
      <c r="M140" s="369">
        <v>44111</v>
      </c>
      <c r="N140" s="369">
        <v>44174</v>
      </c>
      <c r="O140" s="369">
        <v>44174</v>
      </c>
      <c r="P140" s="369">
        <v>44293</v>
      </c>
      <c r="Q140" s="369">
        <v>44356</v>
      </c>
      <c r="R140" s="369">
        <v>44412</v>
      </c>
      <c r="S140" s="84">
        <f>IFERROR(IF($I140="Before",INDEX(S:S,MATCH($J140,$C:$C,0))-$G140,INDEX(S:S,MATCH($J140,$C:$C,0))+$G140),"")</f>
        <v>44461</v>
      </c>
      <c r="T140" s="84">
        <v>44510</v>
      </c>
      <c r="U140" s="369">
        <v>44573</v>
      </c>
      <c r="V140" s="369">
        <v>44650</v>
      </c>
      <c r="W140" s="369">
        <f>IFERROR(IF($I140="Before",INDEX(W:W,MATCH($J140,$C:$C,0))-$G140,INDEX(W:W,MATCH($J140,$C:$C,0))+$G140),"")</f>
        <v>44391</v>
      </c>
      <c r="X140" s="99" t="s">
        <v>812</v>
      </c>
    </row>
    <row r="141" spans="1:24" s="99" customFormat="1">
      <c r="A141" s="114"/>
      <c r="B141" s="365"/>
      <c r="C141" s="89" t="s">
        <v>850</v>
      </c>
      <c r="D141" s="366" t="s">
        <v>146</v>
      </c>
      <c r="E141" s="366" t="s">
        <v>369</v>
      </c>
      <c r="F141" s="366"/>
      <c r="G141" s="366">
        <v>2</v>
      </c>
      <c r="H141" s="367"/>
      <c r="I141" s="366" t="s">
        <v>151</v>
      </c>
      <c r="J141" s="368" t="str">
        <f>C139</f>
        <v xml:space="preserve">M1 Finalization </v>
      </c>
      <c r="K141" s="366"/>
      <c r="L141" s="84">
        <v>44057</v>
      </c>
      <c r="M141" s="84">
        <v>44112</v>
      </c>
      <c r="N141" s="84">
        <v>44154</v>
      </c>
      <c r="O141" s="84">
        <v>44224</v>
      </c>
      <c r="P141" s="84">
        <v>44301</v>
      </c>
      <c r="Q141" s="84">
        <f>IFERROR(IF($I141="Before",INDEX(Q:Q,MATCH($J141,$C:$C,0))-$G141,INDEX(Q:Q,MATCH($J141,$C:$C,0))+$G141),"")</f>
        <v>44357</v>
      </c>
      <c r="R141" s="84">
        <f>IFERROR(IF($I141="Before",INDEX(R:R,MATCH($J141,$C:$C,0))-$G141,INDEX(R:R,MATCH($J141,$C:$C,0))+$G141),"")</f>
        <v>44413</v>
      </c>
      <c r="S141" s="84">
        <f>IFERROR(IF($I141="Before",INDEX(S:S,MATCH($J141,$C:$C,0))-$G141,INDEX(S:S,MATCH($J141,$C:$C,0))+$G141),"")</f>
        <v>44462</v>
      </c>
      <c r="T141" s="84">
        <v>44511</v>
      </c>
      <c r="U141" s="84">
        <v>44574</v>
      </c>
      <c r="V141" s="84">
        <v>44651</v>
      </c>
      <c r="W141" s="84">
        <f>IFERROR(IF($I141="Before",INDEX(W:W,MATCH($J141,$C:$C,0))-$G141,INDEX(W:W,MATCH($J141,$C:$C,0))+$G141),"")</f>
        <v>44392</v>
      </c>
    </row>
    <row r="142" spans="1:24" s="99" customFormat="1">
      <c r="A142" s="114"/>
      <c r="B142" s="365"/>
      <c r="C142" s="89" t="s">
        <v>911</v>
      </c>
      <c r="D142" s="366" t="s">
        <v>142</v>
      </c>
      <c r="E142" s="366" t="s">
        <v>368</v>
      </c>
      <c r="F142" s="366"/>
      <c r="G142" s="366">
        <v>3</v>
      </c>
      <c r="H142" s="367"/>
      <c r="I142" s="366" t="s">
        <v>151</v>
      </c>
      <c r="J142" s="368" t="str">
        <f>C139</f>
        <v xml:space="preserve">M1 Finalization </v>
      </c>
      <c r="K142" s="366"/>
      <c r="L142" s="84"/>
      <c r="M142" s="84"/>
      <c r="N142" s="84">
        <v>44155</v>
      </c>
      <c r="O142" s="84">
        <v>44225</v>
      </c>
      <c r="P142" s="84">
        <v>44302</v>
      </c>
      <c r="Q142" s="84">
        <v>44358</v>
      </c>
      <c r="R142" s="84">
        <v>44414</v>
      </c>
      <c r="S142" s="84">
        <f>IFERROR(IF($I142="Before",INDEX(S:S,MATCH($J142,$C:$C,0))-$G142,INDEX(S:S,MATCH($J142,$C:$C,0))+$G142),"")</f>
        <v>44463</v>
      </c>
      <c r="T142" s="84">
        <v>44512</v>
      </c>
      <c r="U142" s="84">
        <v>44575</v>
      </c>
      <c r="V142" s="84">
        <v>44652</v>
      </c>
      <c r="W142" s="84">
        <f>IFERROR(IF($I142="Before",INDEX(W:W,MATCH($J142,$C:$C,0))-$G142,INDEX(W:W,MATCH($J142,$C:$C,0))+$G142),"")</f>
        <v>44393</v>
      </c>
    </row>
    <row r="143" spans="1:24" s="99" customFormat="1">
      <c r="A143" s="114"/>
      <c r="B143" s="365"/>
      <c r="C143" s="439" t="s">
        <v>948</v>
      </c>
      <c r="D143" s="366"/>
      <c r="E143" s="366"/>
      <c r="F143" s="366"/>
      <c r="G143" s="366">
        <v>7</v>
      </c>
      <c r="H143" s="367"/>
      <c r="I143" s="366" t="s">
        <v>151</v>
      </c>
      <c r="J143" s="368" t="str">
        <f>C139</f>
        <v xml:space="preserve">M1 Finalization </v>
      </c>
      <c r="K143" s="366"/>
      <c r="L143" s="84"/>
      <c r="M143" s="84"/>
      <c r="N143" s="437">
        <v>44159</v>
      </c>
      <c r="O143" s="437">
        <v>44229</v>
      </c>
      <c r="P143" s="437">
        <v>44306</v>
      </c>
      <c r="Q143" s="437">
        <v>44362</v>
      </c>
      <c r="R143" s="437">
        <v>44418</v>
      </c>
      <c r="S143" s="437">
        <f>IFERROR(IF($I143="Before",INDEX(S:S,MATCH($J143,$C:$C,0))-$G143,INDEX(S:S,MATCH($J143,$C:$C,0))+$G143),"")</f>
        <v>44467</v>
      </c>
      <c r="T143" s="84">
        <v>44516</v>
      </c>
      <c r="U143" s="84">
        <v>44579</v>
      </c>
      <c r="V143" s="84">
        <v>44656</v>
      </c>
      <c r="W143" s="84">
        <f>IFERROR(IF($I143="Before",INDEX(W:W,MATCH($J143,$C:$C,0))-$G143,INDEX(W:W,MATCH($J143,$C:$C,0))+$G143),"")</f>
        <v>44397</v>
      </c>
    </row>
    <row r="144" spans="1:24" s="99" customFormat="1">
      <c r="A144" s="114"/>
      <c r="B144" s="365"/>
      <c r="C144" s="439" t="s">
        <v>949</v>
      </c>
      <c r="D144" s="366"/>
      <c r="E144" s="366"/>
      <c r="F144" s="366"/>
      <c r="G144" s="366">
        <v>6</v>
      </c>
      <c r="H144" s="367"/>
      <c r="I144" s="366" t="s">
        <v>151</v>
      </c>
      <c r="J144" s="368" t="str">
        <f>C139</f>
        <v xml:space="preserve">M1 Finalization </v>
      </c>
      <c r="K144" s="366"/>
      <c r="L144" s="84"/>
      <c r="M144" s="84"/>
      <c r="N144" s="437">
        <v>44165</v>
      </c>
      <c r="O144" s="437">
        <v>44228</v>
      </c>
      <c r="P144" s="437">
        <v>44305</v>
      </c>
      <c r="Q144" s="437">
        <v>44361</v>
      </c>
      <c r="R144" s="437">
        <v>44417</v>
      </c>
      <c r="S144" s="437">
        <f>IFERROR(IF($I144="Before",INDEX(S:S,MATCH($J144,$C:$C,0))-$G144,INDEX(S:S,MATCH($J144,$C:$C,0))+$G144),"")</f>
        <v>44466</v>
      </c>
      <c r="T144" s="84">
        <v>44515</v>
      </c>
      <c r="U144" s="84">
        <v>44578</v>
      </c>
      <c r="V144" s="84">
        <v>44655</v>
      </c>
      <c r="W144" s="84">
        <f>IFERROR(IF($I144="Before",INDEX(W:W,MATCH($J144,$C:$C,0))-$G144,INDEX(W:W,MATCH($J144,$C:$C,0))+$G144),"")</f>
        <v>44396</v>
      </c>
    </row>
    <row r="145" spans="1:23" s="99" customFormat="1">
      <c r="A145" s="114"/>
      <c r="B145" s="365"/>
      <c r="C145" s="439" t="s">
        <v>950</v>
      </c>
      <c r="D145" s="366"/>
      <c r="E145" s="366"/>
      <c r="F145" s="366"/>
      <c r="G145" s="366">
        <v>17</v>
      </c>
      <c r="H145" s="367"/>
      <c r="I145" s="366" t="s">
        <v>151</v>
      </c>
      <c r="J145" s="368" t="str">
        <f>C139</f>
        <v xml:space="preserve">M1 Finalization </v>
      </c>
      <c r="K145" s="366"/>
      <c r="L145" s="84"/>
      <c r="M145" s="84"/>
      <c r="N145" s="437">
        <v>44174</v>
      </c>
      <c r="O145" s="437">
        <v>44239</v>
      </c>
      <c r="P145" s="437">
        <v>44316</v>
      </c>
      <c r="Q145" s="437">
        <v>44372</v>
      </c>
      <c r="R145" s="437">
        <v>44428</v>
      </c>
      <c r="S145" s="437">
        <f>IFERROR(IF($I145="Before",INDEX(S:S,MATCH($J145,$C:$C,0))-$G145,INDEX(S:S,MATCH($J145,$C:$C,0))+$G145),"")</f>
        <v>44477</v>
      </c>
      <c r="T145" s="84">
        <v>44526</v>
      </c>
      <c r="U145" s="84">
        <v>44589</v>
      </c>
      <c r="V145" s="84">
        <v>44666</v>
      </c>
      <c r="W145" s="84">
        <f>IFERROR(IF($I145="Before",INDEX(W:W,MATCH($J145,$C:$C,0))-$G145,INDEX(W:W,MATCH($J145,$C:$C,0))+$G145),"")</f>
        <v>44407</v>
      </c>
    </row>
    <row r="146" spans="1:23" s="99" customFormat="1" hidden="1">
      <c r="A146" s="114"/>
      <c r="B146" s="365"/>
      <c r="C146" s="441" t="s">
        <v>1006</v>
      </c>
      <c r="D146" s="366" t="s">
        <v>146</v>
      </c>
      <c r="E146" s="366" t="s">
        <v>1011</v>
      </c>
      <c r="F146" s="366"/>
      <c r="G146" s="366">
        <v>14</v>
      </c>
      <c r="H146" s="367"/>
      <c r="I146" s="366" t="s">
        <v>143</v>
      </c>
      <c r="J146" s="368" t="str">
        <f>C185</f>
        <v>Top 10 Working Mtgs</v>
      </c>
      <c r="K146" s="366"/>
      <c r="L146" s="84"/>
      <c r="M146" s="84"/>
      <c r="N146" s="442"/>
      <c r="O146" s="442">
        <v>44228</v>
      </c>
      <c r="P146" s="442">
        <v>44305</v>
      </c>
      <c r="Q146" s="442">
        <v>44361</v>
      </c>
      <c r="R146" s="442">
        <v>44417</v>
      </c>
      <c r="S146" s="442">
        <f>IFERROR(IF($I146="Before",INDEX(S:S,MATCH($J146,$C:$C,0))-$G146,INDEX(S:S,MATCH($J146,$C:$C,0))+$G146),"")</f>
        <v>44480</v>
      </c>
      <c r="T146" s="442">
        <v>44543</v>
      </c>
      <c r="U146" s="84">
        <v>44599</v>
      </c>
      <c r="V146" s="84">
        <v>44662</v>
      </c>
      <c r="W146" s="84">
        <f>IFERROR(IF($I146="Before",INDEX(W:W,MATCH($J146,$C:$C,0))-$G146,INDEX(W:W,MATCH($J146,$C:$C,0))+$G146),"")</f>
        <v>44417</v>
      </c>
    </row>
    <row r="147" spans="1:23" s="99" customFormat="1">
      <c r="A147" s="114"/>
      <c r="B147" s="365"/>
      <c r="C147" s="416" t="s">
        <v>864</v>
      </c>
      <c r="D147" s="366" t="s">
        <v>142</v>
      </c>
      <c r="E147" s="366" t="s">
        <v>368</v>
      </c>
      <c r="F147" s="366"/>
      <c r="G147" s="366">
        <v>7</v>
      </c>
      <c r="H147" s="367"/>
      <c r="I147" s="366" t="s">
        <v>151</v>
      </c>
      <c r="J147" s="368" t="str">
        <f>C139</f>
        <v xml:space="preserve">M1 Finalization </v>
      </c>
      <c r="K147" s="366"/>
      <c r="L147" s="84">
        <f>IFERROR(IF($I147="Before",INDEX(L:L,MATCH($J147,$C:$C,0))-$G147,INDEX(L:L,MATCH($J147,$C:$C,0))+$G147),"")</f>
        <v>44062</v>
      </c>
      <c r="M147" s="84">
        <f>IFERROR(IF($I147="Before",INDEX(M:M,MATCH($J147,$C:$C,0))-$G147,INDEX(M:M,MATCH($J147,$C:$C,0))+$G147),"")</f>
        <v>44117</v>
      </c>
      <c r="N147" s="84">
        <v>44159</v>
      </c>
      <c r="O147" s="84">
        <v>44229</v>
      </c>
      <c r="P147" s="84">
        <v>44306</v>
      </c>
      <c r="Q147" s="84">
        <f>IFERROR(IF($I147="Before",INDEX(Q:Q,MATCH($J147,$C:$C,0))-$G147,INDEX(Q:Q,MATCH($J147,$C:$C,0))+$G147),"")</f>
        <v>44362</v>
      </c>
      <c r="R147" s="84">
        <f>IFERROR(IF($I147="Before",INDEX(R:R,MATCH($J147,$C:$C,0))-$G147,INDEX(R:R,MATCH($J147,$C:$C,0))+$G147),"")</f>
        <v>44418</v>
      </c>
      <c r="S147" s="84">
        <f>IFERROR(IF($I147="Before",INDEX(S:S,MATCH($J147,$C:$C,0))-$G147,INDEX(S:S,MATCH($J147,$C:$C,0))+$G147),"")</f>
        <v>44467</v>
      </c>
      <c r="T147" s="84">
        <v>44516</v>
      </c>
      <c r="U147" s="84">
        <v>44579</v>
      </c>
      <c r="V147" s="84">
        <v>44656</v>
      </c>
      <c r="W147" s="84">
        <f>IFERROR(IF($I147="Before",INDEX(W:W,MATCH($J147,$C:$C,0))-$G147,INDEX(W:W,MATCH($J147,$C:$C,0))+$G147),"")</f>
        <v>44397</v>
      </c>
    </row>
    <row r="148" spans="1:23" s="99" customFormat="1">
      <c r="A148" s="114"/>
      <c r="B148" s="365"/>
      <c r="C148" s="430" t="s">
        <v>902</v>
      </c>
      <c r="D148" s="366" t="s">
        <v>142</v>
      </c>
      <c r="E148" s="366" t="s">
        <v>368</v>
      </c>
      <c r="F148" s="366"/>
      <c r="G148" s="366">
        <v>7</v>
      </c>
      <c r="H148" s="367"/>
      <c r="I148" s="366" t="s">
        <v>151</v>
      </c>
      <c r="J148" s="368" t="str">
        <f>C139</f>
        <v xml:space="preserve">M1 Finalization </v>
      </c>
      <c r="K148" s="366"/>
      <c r="L148" s="84"/>
      <c r="M148" s="84">
        <f>IFERROR(IF($I148="Before",INDEX(M:M,MATCH($J148,$C:$C,0))-$G148,INDEX(M:M,MATCH($J148,$C:$C,0))+$G148),"")</f>
        <v>44117</v>
      </c>
      <c r="N148" s="84">
        <v>44159</v>
      </c>
      <c r="O148" s="84">
        <v>44229</v>
      </c>
      <c r="P148" s="84">
        <v>44306</v>
      </c>
      <c r="Q148" s="84">
        <f>IFERROR(IF($I148="Before",INDEX(Q:Q,MATCH($J148,$C:$C,0))-$G148,INDEX(Q:Q,MATCH($J148,$C:$C,0))+$G148),"")</f>
        <v>44362</v>
      </c>
      <c r="R148" s="84">
        <f>IFERROR(IF($I148="Before",INDEX(R:R,MATCH($J148,$C:$C,0))-$G148,INDEX(R:R,MATCH($J148,$C:$C,0))+$G148),"")</f>
        <v>44418</v>
      </c>
      <c r="S148" s="84">
        <f>IFERROR(IF($I148="Before",INDEX(S:S,MATCH($J148,$C:$C,0))-$G148,INDEX(S:S,MATCH($J148,$C:$C,0))+$G148),"")</f>
        <v>44467</v>
      </c>
      <c r="T148" s="84">
        <v>44516</v>
      </c>
      <c r="U148" s="84">
        <v>44579</v>
      </c>
      <c r="V148" s="84">
        <v>44656</v>
      </c>
      <c r="W148" s="84">
        <f>IFERROR(IF($I148="Before",INDEX(W:W,MATCH($J148,$C:$C,0))-$G148,INDEX(W:W,MATCH($J148,$C:$C,0))+$G148),"")</f>
        <v>44397</v>
      </c>
    </row>
    <row r="149" spans="1:23" s="99" customFormat="1">
      <c r="A149" s="114"/>
      <c r="B149" s="365"/>
      <c r="C149" s="430" t="s">
        <v>904</v>
      </c>
      <c r="D149" s="366" t="s">
        <v>142</v>
      </c>
      <c r="E149" s="366" t="s">
        <v>367</v>
      </c>
      <c r="F149" s="366"/>
      <c r="G149" s="366">
        <v>13</v>
      </c>
      <c r="H149" s="367"/>
      <c r="I149" s="366" t="s">
        <v>151</v>
      </c>
      <c r="J149" s="368" t="str">
        <f>C139</f>
        <v xml:space="preserve">M1 Finalization </v>
      </c>
      <c r="K149" s="366"/>
      <c r="L149" s="84"/>
      <c r="M149" s="84">
        <f>IFERROR(IF($I149="Before",INDEX(M:M,MATCH($J149,$C:$C,0))-$G149,INDEX(M:M,MATCH($J149,$C:$C,0))+$G149),"")</f>
        <v>44123</v>
      </c>
      <c r="N149" s="84">
        <v>44165</v>
      </c>
      <c r="O149" s="84">
        <v>44235</v>
      </c>
      <c r="P149" s="84">
        <v>44312</v>
      </c>
      <c r="Q149" s="84">
        <f>IFERROR(IF($I149="Before",INDEX(Q:Q,MATCH($J149,$C:$C,0))-$G149,INDEX(Q:Q,MATCH($J149,$C:$C,0))+$G149),"")</f>
        <v>44368</v>
      </c>
      <c r="R149" s="84">
        <f>IFERROR(IF($I149="Before",INDEX(R:R,MATCH($J149,$C:$C,0))-$G149,INDEX(R:R,MATCH($J149,$C:$C,0))+$G149),"")</f>
        <v>44424</v>
      </c>
      <c r="S149" s="84">
        <f>IFERROR(IF($I149="Before",INDEX(S:S,MATCH($J149,$C:$C,0))-$G149,INDEX(S:S,MATCH($J149,$C:$C,0))+$G149),"")</f>
        <v>44473</v>
      </c>
      <c r="T149" s="84">
        <v>44522</v>
      </c>
      <c r="U149" s="84">
        <v>44585</v>
      </c>
      <c r="V149" s="84">
        <v>44662</v>
      </c>
      <c r="W149" s="84">
        <f>IFERROR(IF($I149="Before",INDEX(W:W,MATCH($J149,$C:$C,0))-$G149,INDEX(W:W,MATCH($J149,$C:$C,0))+$G149),"")</f>
        <v>44403</v>
      </c>
    </row>
    <row r="150" spans="1:23" s="99" customFormat="1">
      <c r="A150" s="114"/>
      <c r="B150" s="365"/>
      <c r="C150" s="430" t="s">
        <v>905</v>
      </c>
      <c r="D150" s="366" t="s">
        <v>142</v>
      </c>
      <c r="E150" s="366" t="s">
        <v>367</v>
      </c>
      <c r="F150" s="366"/>
      <c r="G150" s="366">
        <v>20</v>
      </c>
      <c r="H150" s="367"/>
      <c r="I150" s="366" t="s">
        <v>151</v>
      </c>
      <c r="J150" s="368" t="str">
        <f>C139</f>
        <v xml:space="preserve">M1 Finalization </v>
      </c>
      <c r="K150" s="366"/>
      <c r="L150" s="84"/>
      <c r="M150" s="84">
        <f>IFERROR(IF($I150="Before",INDEX(M:M,MATCH($J150,$C:$C,0))-$G150,INDEX(M:M,MATCH($J150,$C:$C,0))+$G150),"")</f>
        <v>44130</v>
      </c>
      <c r="N150" s="84">
        <v>44172</v>
      </c>
      <c r="O150" s="84">
        <v>44242</v>
      </c>
      <c r="P150" s="84">
        <v>44319</v>
      </c>
      <c r="Q150" s="84">
        <f>IFERROR(IF($I150="Before",INDEX(Q:Q,MATCH($J150,$C:$C,0))-$G150,INDEX(Q:Q,MATCH($J150,$C:$C,0))+$G150),"")</f>
        <v>44375</v>
      </c>
      <c r="R150" s="84">
        <f>IFERROR(IF($I150="Before",INDEX(R:R,MATCH($J150,$C:$C,0))-$G150,INDEX(R:R,MATCH($J150,$C:$C,0))+$G150),"")</f>
        <v>44431</v>
      </c>
      <c r="S150" s="84">
        <f>IFERROR(IF($I150="Before",INDEX(S:S,MATCH($J150,$C:$C,0))-$G150,INDEX(S:S,MATCH($J150,$C:$C,0))+$G150),"")</f>
        <v>44480</v>
      </c>
      <c r="T150" s="84">
        <v>44529</v>
      </c>
      <c r="U150" s="84">
        <v>44592</v>
      </c>
      <c r="V150" s="84">
        <v>44669</v>
      </c>
      <c r="W150" s="84">
        <f>IFERROR(IF($I150="Before",INDEX(W:W,MATCH($J150,$C:$C,0))-$G150,INDEX(W:W,MATCH($J150,$C:$C,0))+$G150),"")</f>
        <v>44410</v>
      </c>
    </row>
    <row r="151" spans="1:23" s="99" customFormat="1">
      <c r="A151" s="114"/>
      <c r="B151" s="365"/>
      <c r="C151" s="430" t="s">
        <v>906</v>
      </c>
      <c r="D151" s="366" t="s">
        <v>146</v>
      </c>
      <c r="E151" s="366" t="s">
        <v>909</v>
      </c>
      <c r="F151" s="366"/>
      <c r="G151" s="366">
        <v>4</v>
      </c>
      <c r="H151" s="367"/>
      <c r="I151" s="366" t="s">
        <v>151</v>
      </c>
      <c r="J151" s="368" t="str">
        <f>C150</f>
        <v>CLO virtual fits for late adds</v>
      </c>
      <c r="K151" s="366"/>
      <c r="L151" s="84"/>
      <c r="M151" s="84">
        <f>IFERROR(IF($I151="Before",INDEX(M:M,MATCH($J151,$C:$C,0))-$G151,INDEX(M:M,MATCH($J151,$C:$C,0))+$G151),"")</f>
        <v>44134</v>
      </c>
      <c r="N151" s="84">
        <v>44176</v>
      </c>
      <c r="O151" s="84">
        <v>44246</v>
      </c>
      <c r="P151" s="84">
        <v>44323</v>
      </c>
      <c r="Q151" s="84">
        <f>IFERROR(IF($I151="Before",INDEX(Q:Q,MATCH($J151,$C:$C,0))-$G151,INDEX(Q:Q,MATCH($J151,$C:$C,0))+$G151),"")</f>
        <v>44379</v>
      </c>
      <c r="R151" s="84">
        <f>IFERROR(IF($I151="Before",INDEX(R:R,MATCH($J151,$C:$C,0))-$G151,INDEX(R:R,MATCH($J151,$C:$C,0))+$G151),"")</f>
        <v>44435</v>
      </c>
      <c r="S151" s="84">
        <f>IFERROR(IF($I151="Before",INDEX(S:S,MATCH($J151,$C:$C,0))-$G151,INDEX(S:S,MATCH($J151,$C:$C,0))+$G151),"")</f>
        <v>44484</v>
      </c>
      <c r="T151" s="84">
        <v>44533</v>
      </c>
      <c r="U151" s="84">
        <v>44596</v>
      </c>
      <c r="V151" s="84">
        <v>44673</v>
      </c>
      <c r="W151" s="84">
        <f>IFERROR(IF($I151="Before",INDEX(W:W,MATCH($J151,$C:$C,0))-$G151,INDEX(W:W,MATCH($J151,$C:$C,0))+$G151),"")</f>
        <v>44414</v>
      </c>
    </row>
    <row r="152" spans="1:23" s="99" customFormat="1">
      <c r="A152" s="114"/>
      <c r="B152" s="365"/>
      <c r="C152" s="430" t="s">
        <v>907</v>
      </c>
      <c r="D152" s="366" t="s">
        <v>146</v>
      </c>
      <c r="E152" s="366" t="s">
        <v>368</v>
      </c>
      <c r="F152" s="366"/>
      <c r="G152" s="366">
        <v>14</v>
      </c>
      <c r="H152" s="367"/>
      <c r="I152" s="366" t="s">
        <v>151</v>
      </c>
      <c r="J152" s="368" t="str">
        <f>C151</f>
        <v>CLO tpx</v>
      </c>
      <c r="K152" s="366"/>
      <c r="L152" s="84"/>
      <c r="M152" s="84">
        <f>IFERROR(IF($I152="Before",INDEX(M:M,MATCH($J152,$C:$C,0))-$G152,INDEX(M:M,MATCH($J152,$C:$C,0))+$G152),"")</f>
        <v>44148</v>
      </c>
      <c r="N152" s="85">
        <v>44193</v>
      </c>
      <c r="O152" s="84">
        <v>44260</v>
      </c>
      <c r="P152" s="84">
        <v>44337</v>
      </c>
      <c r="Q152" s="84">
        <f>IFERROR(IF($I152="Before",INDEX(Q:Q,MATCH($J152,$C:$C,0))-$G152,INDEX(Q:Q,MATCH($J152,$C:$C,0))+$G152),"")</f>
        <v>44393</v>
      </c>
      <c r="R152" s="84">
        <f>IFERROR(IF($I152="Before",INDEX(R:R,MATCH($J152,$C:$C,0))-$G152,INDEX(R:R,MATCH($J152,$C:$C,0))+$G152),"")</f>
        <v>44449</v>
      </c>
      <c r="S152" s="84">
        <f>IFERROR(IF($I152="Before",INDEX(S:S,MATCH($J152,$C:$C,0))-$G152,INDEX(S:S,MATCH($J152,$C:$C,0))+$G152),"")</f>
        <v>44498</v>
      </c>
      <c r="T152" s="84">
        <v>44547</v>
      </c>
      <c r="U152" s="84">
        <v>44610</v>
      </c>
      <c r="V152" s="84">
        <v>44687</v>
      </c>
      <c r="W152" s="84">
        <f>IFERROR(IF($I152="Before",INDEX(W:W,MATCH($J152,$C:$C,0))-$G152,INDEX(W:W,MATCH($J152,$C:$C,0))+$G152),"")</f>
        <v>44428</v>
      </c>
    </row>
    <row r="153" spans="1:23" s="99" customFormat="1">
      <c r="A153" s="114"/>
      <c r="B153" s="365"/>
      <c r="C153" s="430" t="s">
        <v>908</v>
      </c>
      <c r="D153" s="366" t="s">
        <v>142</v>
      </c>
      <c r="E153" s="366" t="s">
        <v>909</v>
      </c>
      <c r="F153" s="366"/>
      <c r="G153" s="366">
        <v>4</v>
      </c>
      <c r="H153" s="367"/>
      <c r="I153" s="366" t="s">
        <v>151</v>
      </c>
      <c r="J153" s="368" t="str">
        <f>C152</f>
        <v xml:space="preserve">Late add proto x </v>
      </c>
      <c r="K153" s="366"/>
      <c r="L153" s="84"/>
      <c r="M153" s="84">
        <f>IFERROR(IF($I153="Before",INDEX(M:M,MATCH($J153,$C:$C,0))-$G153,INDEX(M:M,MATCH($J153,$C:$C,0))+$G153),"")</f>
        <v>44152</v>
      </c>
      <c r="N153" s="84">
        <v>44200</v>
      </c>
      <c r="O153" s="84">
        <v>44264</v>
      </c>
      <c r="P153" s="84">
        <v>44341</v>
      </c>
      <c r="Q153" s="84">
        <f>IFERROR(IF($I153="Before",INDEX(Q:Q,MATCH($J153,$C:$C,0))-$G153,INDEX(Q:Q,MATCH($J153,$C:$C,0))+$G153),"")</f>
        <v>44397</v>
      </c>
      <c r="R153" s="84">
        <f>IFERROR(IF($I153="Before",INDEX(R:R,MATCH($J153,$C:$C,0))-$G153,INDEX(R:R,MATCH($J153,$C:$C,0))+$G153),"")</f>
        <v>44453</v>
      </c>
      <c r="S153" s="84">
        <f>IFERROR(IF($I153="Before",INDEX(S:S,MATCH($J153,$C:$C,0))-$G153,INDEX(S:S,MATCH($J153,$C:$C,0))+$G153),"")</f>
        <v>44502</v>
      </c>
      <c r="T153" s="84">
        <v>44551</v>
      </c>
      <c r="U153" s="84">
        <v>44614</v>
      </c>
      <c r="V153" s="84">
        <v>44691</v>
      </c>
      <c r="W153" s="84">
        <f>IFERROR(IF($I153="Before",INDEX(W:W,MATCH($J153,$C:$C,0))-$G153,INDEX(W:W,MATCH($J153,$C:$C,0))+$G153),"")</f>
        <v>44432</v>
      </c>
    </row>
    <row r="154" spans="1:23">
      <c r="B154" s="79"/>
      <c r="C154" s="87" t="s">
        <v>895</v>
      </c>
      <c r="D154" s="81" t="s">
        <v>142</v>
      </c>
      <c r="E154" s="81" t="s">
        <v>369</v>
      </c>
      <c r="F154" s="81"/>
      <c r="G154" s="81">
        <v>1</v>
      </c>
      <c r="H154" s="82"/>
      <c r="I154" s="81" t="s">
        <v>151</v>
      </c>
      <c r="J154" s="83" t="str">
        <f>C139</f>
        <v xml:space="preserve">M1 Finalization </v>
      </c>
      <c r="K154" s="81" t="s">
        <v>144</v>
      </c>
      <c r="L154" s="84">
        <v>44056</v>
      </c>
      <c r="M154" s="84">
        <v>44111</v>
      </c>
      <c r="N154" s="84">
        <v>44153</v>
      </c>
      <c r="O154" s="84">
        <v>44223</v>
      </c>
      <c r="P154" s="84">
        <v>44300</v>
      </c>
      <c r="Q154" s="84">
        <v>44356</v>
      </c>
      <c r="R154" s="84">
        <v>44412</v>
      </c>
      <c r="S154" s="84">
        <f>IFERROR(IF($I154="Before",INDEX(S:S,MATCH($J154,$C:$C,0))-$G154,INDEX(S:S,MATCH($J154,$C:$C,0))+$G154),"")</f>
        <v>44461</v>
      </c>
      <c r="T154" s="84">
        <v>44510</v>
      </c>
      <c r="U154" s="84">
        <v>44573</v>
      </c>
      <c r="V154" s="84">
        <v>44650</v>
      </c>
      <c r="W154" s="84">
        <f>IFERROR(IF($I154="Before",INDEX(W:W,MATCH($J154,$C:$C,0))-$G154,INDEX(W:W,MATCH($J154,$C:$C,0))+$G154),"")</f>
        <v>44391</v>
      </c>
    </row>
    <row r="155" spans="1:23" hidden="1">
      <c r="A155" s="407"/>
      <c r="B155" s="79"/>
      <c r="C155" s="404" t="s">
        <v>844</v>
      </c>
      <c r="D155" s="405"/>
      <c r="E155" s="405"/>
      <c r="F155" s="405"/>
      <c r="G155" s="405"/>
      <c r="H155" s="92"/>
      <c r="I155" s="405"/>
      <c r="J155" s="406"/>
      <c r="K155" s="405"/>
      <c r="L155" s="313">
        <v>44057</v>
      </c>
      <c r="M155" s="313">
        <v>44112</v>
      </c>
      <c r="N155" s="313">
        <v>44154</v>
      </c>
      <c r="O155" s="313">
        <v>44238</v>
      </c>
      <c r="P155" s="84"/>
      <c r="Q155" s="84"/>
      <c r="R155" s="84"/>
      <c r="S155" s="84"/>
      <c r="T155" s="84"/>
      <c r="U155" s="84"/>
      <c r="V155" s="84"/>
      <c r="W155" s="84"/>
    </row>
    <row r="156" spans="1:23">
      <c r="B156" s="79"/>
      <c r="C156" s="87" t="s">
        <v>617</v>
      </c>
      <c r="D156" s="81" t="s">
        <v>146</v>
      </c>
      <c r="E156" s="81" t="s">
        <v>367</v>
      </c>
      <c r="F156" s="81"/>
      <c r="G156" s="81">
        <v>16</v>
      </c>
      <c r="H156" s="82"/>
      <c r="I156" s="81" t="s">
        <v>151</v>
      </c>
      <c r="J156" s="83" t="str">
        <f>C154</f>
        <v xml:space="preserve">M1 Print and color assort meeting </v>
      </c>
      <c r="K156" s="81" t="s">
        <v>147</v>
      </c>
      <c r="L156" s="84">
        <v>44071</v>
      </c>
      <c r="M156" s="84">
        <v>44127</v>
      </c>
      <c r="N156" s="85">
        <v>44176</v>
      </c>
      <c r="O156" s="85">
        <v>44260</v>
      </c>
      <c r="P156" s="84">
        <v>44309</v>
      </c>
      <c r="Q156" s="84">
        <v>44372</v>
      </c>
      <c r="R156" s="84">
        <v>44428</v>
      </c>
      <c r="S156" s="84">
        <f>IFERROR(IF($I156="Before",INDEX(S:S,MATCH($J156,$C:$C,0))-$G156,INDEX(S:S,MATCH($J156,$C:$C,0))+$G156),"")</f>
        <v>44477</v>
      </c>
      <c r="T156" s="84">
        <v>44526</v>
      </c>
      <c r="U156" s="84">
        <v>44589</v>
      </c>
      <c r="V156" s="84">
        <v>44666</v>
      </c>
      <c r="W156" s="84">
        <f>IFERROR(IF($I156="Before",INDEX(W:W,MATCH($J156,$C:$C,0))-$G156,INDEX(W:W,MATCH($J156,$C:$C,0))+$G156),"")</f>
        <v>44407</v>
      </c>
    </row>
    <row r="157" spans="1:23">
      <c r="B157" s="79"/>
      <c r="C157" s="87" t="s">
        <v>618</v>
      </c>
      <c r="D157" s="81" t="s">
        <v>146</v>
      </c>
      <c r="E157" s="81" t="s">
        <v>367</v>
      </c>
      <c r="F157" s="81"/>
      <c r="G157" s="81">
        <v>7</v>
      </c>
      <c r="H157" s="82"/>
      <c r="I157" s="81" t="s">
        <v>151</v>
      </c>
      <c r="J157" s="83" t="str">
        <f>C156</f>
        <v>Art x for strikeoffs post poho m1</v>
      </c>
      <c r="K157" s="81" t="s">
        <v>147</v>
      </c>
      <c r="L157" s="84">
        <v>44078</v>
      </c>
      <c r="M157" s="84">
        <v>44134</v>
      </c>
      <c r="N157" s="85">
        <v>44183</v>
      </c>
      <c r="O157" s="85">
        <v>44267</v>
      </c>
      <c r="P157" s="84">
        <v>44316</v>
      </c>
      <c r="Q157" s="84">
        <v>44379</v>
      </c>
      <c r="R157" s="84">
        <v>44435</v>
      </c>
      <c r="S157" s="84">
        <f>IFERROR(IF($I157="Before",INDEX(S:S,MATCH($J157,$C:$C,0))-$G157,INDEX(S:S,MATCH($J157,$C:$C,0))+$G157),"")</f>
        <v>44484</v>
      </c>
      <c r="T157" s="84">
        <v>44533</v>
      </c>
      <c r="U157" s="84">
        <v>44596</v>
      </c>
      <c r="V157" s="84">
        <v>44673</v>
      </c>
      <c r="W157" s="84">
        <f>IFERROR(IF($I157="Before",INDEX(W:W,MATCH($J157,$C:$C,0))-$G157,INDEX(W:W,MATCH($J157,$C:$C,0))+$G157),"")</f>
        <v>44414</v>
      </c>
    </row>
    <row r="158" spans="1:23">
      <c r="B158" s="79"/>
      <c r="C158" s="416" t="s">
        <v>870</v>
      </c>
      <c r="D158" s="81" t="s">
        <v>146</v>
      </c>
      <c r="E158" s="81" t="s">
        <v>368</v>
      </c>
      <c r="F158" s="81"/>
      <c r="G158" s="81">
        <v>14</v>
      </c>
      <c r="H158" s="82"/>
      <c r="I158" s="81" t="s">
        <v>143</v>
      </c>
      <c r="J158" s="83" t="str">
        <f>C165</f>
        <v>POHO MONTH 1 ocean fabric commit meeting</v>
      </c>
      <c r="K158" s="81"/>
      <c r="L158" s="84">
        <f>IFERROR(IF($I158="Before",INDEX(L:L,MATCH($J158,$C:$C,0))-$G158,INDEX(L:L,MATCH($J158,$C:$C,0))+$G158),"")</f>
        <v>44027</v>
      </c>
      <c r="M158" s="84">
        <f>IFERROR(IF($I158="Before",INDEX(M:M,MATCH($J158,$C:$C,0))-$G158,INDEX(M:M,MATCH($J158,$C:$C,0))+$G158),"")</f>
        <v>44083</v>
      </c>
      <c r="N158" s="84">
        <v>44124</v>
      </c>
      <c r="O158" s="84">
        <v>44181</v>
      </c>
      <c r="P158" s="84">
        <v>44264</v>
      </c>
      <c r="Q158" s="84">
        <v>44327</v>
      </c>
      <c r="R158" s="84">
        <v>44383</v>
      </c>
      <c r="S158" s="84">
        <f>IFERROR(IF($I158="Before",INDEX(S:S,MATCH($J158,$C:$C,0))-$G158,INDEX(S:S,MATCH($J158,$C:$C,0))+$G158),"")</f>
        <v>44439</v>
      </c>
      <c r="T158" s="84">
        <v>44481</v>
      </c>
      <c r="U158" s="84">
        <v>44530</v>
      </c>
      <c r="V158" s="84">
        <v>44621</v>
      </c>
      <c r="W158" s="84">
        <f>IFERROR(IF($I158="Before",INDEX(W:W,MATCH($J158,$C:$C,0))-$G158,INDEX(W:W,MATCH($J158,$C:$C,0))+$G158),"")</f>
        <v>44385</v>
      </c>
    </row>
    <row r="159" spans="1:23">
      <c r="B159" s="79"/>
      <c r="C159" s="416" t="s">
        <v>893</v>
      </c>
      <c r="D159" s="81" t="s">
        <v>146</v>
      </c>
      <c r="E159" s="81" t="s">
        <v>369</v>
      </c>
      <c r="F159" s="81"/>
      <c r="G159" s="81">
        <v>11</v>
      </c>
      <c r="H159" s="82"/>
      <c r="I159" s="81" t="s">
        <v>143</v>
      </c>
      <c r="J159" s="83" t="str">
        <f>C166</f>
        <v>POHO MONTH 1 air/ m2 ocean</v>
      </c>
      <c r="K159" s="81"/>
      <c r="L159" s="84"/>
      <c r="M159" s="84"/>
      <c r="N159" s="84">
        <v>44154</v>
      </c>
      <c r="O159" s="84">
        <v>44236</v>
      </c>
      <c r="P159" s="84">
        <v>44302</v>
      </c>
      <c r="Q159" s="84">
        <v>44358</v>
      </c>
      <c r="R159" s="84">
        <v>44414</v>
      </c>
      <c r="S159" s="84">
        <f>IFERROR(IF($I159="Before",INDEX(S:S,MATCH($J159,$C:$C,0))-$G159,INDEX(S:S,MATCH($J159,$C:$C,0))+$G159),"")</f>
        <v>44470</v>
      </c>
      <c r="T159" s="85">
        <v>44519</v>
      </c>
      <c r="U159" s="84">
        <v>44544</v>
      </c>
      <c r="V159" s="84">
        <v>44659</v>
      </c>
      <c r="W159" s="84">
        <f>IFERROR(IF($I159="Before",INDEX(W:W,MATCH($J159,$C:$C,0))-$G159,INDEX(W:W,MATCH($J159,$C:$C,0))+$G159),"")</f>
        <v>44400</v>
      </c>
    </row>
    <row r="160" spans="1:23">
      <c r="B160" s="79"/>
      <c r="C160" s="416" t="s">
        <v>1072</v>
      </c>
      <c r="D160" s="81"/>
      <c r="E160" s="81"/>
      <c r="F160" s="81"/>
      <c r="G160" s="81">
        <v>14</v>
      </c>
      <c r="H160" s="82"/>
      <c r="I160" s="81" t="s">
        <v>143</v>
      </c>
      <c r="J160" s="83" t="str">
        <f>C166</f>
        <v>POHO MONTH 1 air/ m2 ocean</v>
      </c>
      <c r="K160" s="81"/>
      <c r="L160" s="84"/>
      <c r="M160" s="84"/>
      <c r="N160" s="84"/>
      <c r="O160" s="84"/>
      <c r="P160" s="84">
        <f>IFERROR(IF($I160="Before",INDEX(P:P,MATCH($J160,$C:$C,0))-$G160,INDEX(P:P,MATCH($J160,$C:$C,0))+$G160),"")</f>
        <v>44306</v>
      </c>
      <c r="Q160" s="84">
        <f>IFERROR(IF($I160="Before",INDEX(Q:Q,MATCH($J160,$C:$C,0))-$G160,INDEX(Q:Q,MATCH($J160,$C:$C,0))+$G160),"")</f>
        <v>44362</v>
      </c>
      <c r="R160" s="84">
        <f>IFERROR(IF($I160="Before",INDEX(R:R,MATCH($J160,$C:$C,0))-$G160,INDEX(R:R,MATCH($J160,$C:$C,0))+$G160),"")</f>
        <v>44418</v>
      </c>
      <c r="S160" s="84">
        <f>IFERROR(IF($I160="Before",INDEX(S:S,MATCH($J160,$C:$C,0))-$G160,INDEX(S:S,MATCH($J160,$C:$C,0))+$G160),"")</f>
        <v>44467</v>
      </c>
      <c r="T160" s="84">
        <v>44516</v>
      </c>
      <c r="U160" s="84">
        <v>44579</v>
      </c>
      <c r="V160" s="84">
        <v>44656</v>
      </c>
      <c r="W160" s="84">
        <f>IFERROR(IF($I160="Before",INDEX(W:W,MATCH($J160,$C:$C,0))-$G160,INDEX(W:W,MATCH($J160,$C:$C,0))+$G160),"")</f>
        <v>44397</v>
      </c>
    </row>
    <row r="161" spans="1:24">
      <c r="B161" s="79"/>
      <c r="C161" s="416" t="s">
        <v>1073</v>
      </c>
      <c r="D161" s="81"/>
      <c r="E161" s="81"/>
      <c r="F161" s="81"/>
      <c r="G161" s="81">
        <v>7</v>
      </c>
      <c r="H161" s="82"/>
      <c r="I161" s="81" t="s">
        <v>143</v>
      </c>
      <c r="J161" s="83" t="str">
        <f>C166</f>
        <v>POHO MONTH 1 air/ m2 ocean</v>
      </c>
      <c r="K161" s="81"/>
      <c r="L161" s="84"/>
      <c r="M161" s="84"/>
      <c r="N161" s="84"/>
      <c r="O161" s="84"/>
      <c r="P161" s="84">
        <f>IFERROR(IF($I161="Before",INDEX(P:P,MATCH($J161,$C:$C,0))-$G161,INDEX(P:P,MATCH($J161,$C:$C,0))+$G161),"")</f>
        <v>44313</v>
      </c>
      <c r="Q161" s="84">
        <f>IFERROR(IF($I161="Before",INDEX(Q:Q,MATCH($J161,$C:$C,0))-$G161,INDEX(Q:Q,MATCH($J161,$C:$C,0))+$G161),"")</f>
        <v>44369</v>
      </c>
      <c r="R161" s="84">
        <f>IFERROR(IF($I161="Before",INDEX(R:R,MATCH($J161,$C:$C,0))-$G161,INDEX(R:R,MATCH($J161,$C:$C,0))+$G161),"")</f>
        <v>44425</v>
      </c>
      <c r="S161" s="84">
        <f>IFERROR(IF($I161="Before",INDEX(S:S,MATCH($J161,$C:$C,0))-$G161,INDEX(S:S,MATCH($J161,$C:$C,0))+$G161),"")</f>
        <v>44474</v>
      </c>
      <c r="T161" s="84">
        <v>44523</v>
      </c>
      <c r="U161" s="84">
        <v>44586</v>
      </c>
      <c r="V161" s="84">
        <v>44663</v>
      </c>
      <c r="W161" s="84">
        <f>IFERROR(IF($I161="Before",INDEX(W:W,MATCH($J161,$C:$C,0))-$G161,INDEX(W:W,MATCH($J161,$C:$C,0))+$G161),"")</f>
        <v>44404</v>
      </c>
    </row>
    <row r="162" spans="1:24" hidden="1">
      <c r="B162" s="79"/>
      <c r="C162" s="440" t="s">
        <v>1007</v>
      </c>
      <c r="D162" s="81" t="s">
        <v>146</v>
      </c>
      <c r="E162" s="81" t="s">
        <v>369</v>
      </c>
      <c r="F162" s="81"/>
      <c r="G162" s="81">
        <v>34</v>
      </c>
      <c r="H162" s="82"/>
      <c r="I162" s="81" t="s">
        <v>143</v>
      </c>
      <c r="J162" s="83" t="str">
        <f>C188</f>
        <v>CMO</v>
      </c>
      <c r="K162" s="81"/>
      <c r="L162" s="84"/>
      <c r="M162" s="84"/>
      <c r="N162" s="442">
        <v>44165</v>
      </c>
      <c r="O162" s="442">
        <v>44235</v>
      </c>
      <c r="P162" s="442">
        <v>44312</v>
      </c>
      <c r="Q162" s="442">
        <v>44369</v>
      </c>
      <c r="R162" s="442">
        <v>44425</v>
      </c>
      <c r="S162" s="442">
        <f>IFERROR(IF($I162="Before",INDEX(S:S,MATCH($J162,$C:$C,0))-$G162,INDEX(S:S,MATCH($J162,$C:$C,0))+$G162),"")</f>
        <v>44488</v>
      </c>
      <c r="T162" s="442">
        <v>44551</v>
      </c>
      <c r="U162" s="84">
        <v>44607</v>
      </c>
      <c r="V162" s="84">
        <v>44670</v>
      </c>
      <c r="W162" s="84">
        <f>IFERROR(IF($I162="Before",INDEX(W:W,MATCH($J162,$C:$C,0))-$G162,INDEX(W:W,MATCH($J162,$C:$C,0))+$G162),"")</f>
        <v>44425</v>
      </c>
    </row>
    <row r="163" spans="1:24">
      <c r="B163" s="79"/>
      <c r="C163" s="515" t="s">
        <v>1139</v>
      </c>
      <c r="D163" s="81"/>
      <c r="E163" s="81"/>
      <c r="F163" s="81"/>
      <c r="G163" s="81"/>
      <c r="H163" s="82"/>
      <c r="I163" s="81"/>
      <c r="J163" s="83"/>
      <c r="K163" s="81"/>
      <c r="L163" s="84"/>
      <c r="M163" s="84"/>
      <c r="N163" s="442"/>
      <c r="O163" s="442"/>
      <c r="P163" s="442"/>
      <c r="Q163" s="442"/>
      <c r="R163" s="442"/>
      <c r="S163" s="442"/>
      <c r="T163" s="442">
        <v>44495</v>
      </c>
      <c r="U163" s="84">
        <v>44544</v>
      </c>
      <c r="V163" s="84">
        <v>44635</v>
      </c>
      <c r="W163" s="84"/>
    </row>
    <row r="164" spans="1:24">
      <c r="B164" s="79"/>
      <c r="C164" s="515" t="s">
        <v>1140</v>
      </c>
      <c r="D164" s="81"/>
      <c r="E164" s="81"/>
      <c r="F164" s="81"/>
      <c r="G164" s="81"/>
      <c r="H164" s="82"/>
      <c r="I164" s="81"/>
      <c r="J164" s="83"/>
      <c r="K164" s="81"/>
      <c r="L164" s="84"/>
      <c r="M164" s="84"/>
      <c r="N164" s="442"/>
      <c r="O164" s="442"/>
      <c r="P164" s="442"/>
      <c r="Q164" s="442"/>
      <c r="R164" s="442"/>
      <c r="S164" s="442"/>
      <c r="T164" s="442">
        <v>44510</v>
      </c>
      <c r="U164" s="84">
        <v>44573</v>
      </c>
      <c r="V164" s="84">
        <v>44650</v>
      </c>
      <c r="W164" s="84"/>
    </row>
    <row r="165" spans="1:24" s="99" customFormat="1">
      <c r="A165" s="114"/>
      <c r="B165" s="375"/>
      <c r="C165" s="374" t="s">
        <v>813</v>
      </c>
      <c r="D165" s="376" t="s">
        <v>148</v>
      </c>
      <c r="E165" s="376" t="s">
        <v>368</v>
      </c>
      <c r="F165" s="376" t="s">
        <v>372</v>
      </c>
      <c r="G165" s="376">
        <v>102</v>
      </c>
      <c r="H165" s="377" t="e">
        <f>NETWORKDAYS(INDEX(#REF!,MATCH(C165,$C$51:$C$195,0)),INDEX(#REF!,MATCH(J165,$C$51:$C$195,0)))-1</f>
        <v>#REF!</v>
      </c>
      <c r="I165" s="376" t="s">
        <v>143</v>
      </c>
      <c r="J165" s="378" t="str">
        <f>C190</f>
        <v>Deadline for 80% TOP's m1/wk1</v>
      </c>
      <c r="K165" s="376" t="s">
        <v>144</v>
      </c>
      <c r="L165" s="373">
        <v>44041</v>
      </c>
      <c r="M165" s="373">
        <v>44097</v>
      </c>
      <c r="N165" s="373">
        <v>44138</v>
      </c>
      <c r="O165" s="373">
        <v>44202</v>
      </c>
      <c r="P165" s="373">
        <v>44278</v>
      </c>
      <c r="Q165" s="373">
        <v>44341</v>
      </c>
      <c r="R165" s="373">
        <v>44397</v>
      </c>
      <c r="S165" s="373">
        <v>44453</v>
      </c>
      <c r="T165" s="373">
        <v>44495</v>
      </c>
      <c r="U165" s="379">
        <v>44544</v>
      </c>
      <c r="V165" s="373">
        <v>44635</v>
      </c>
      <c r="W165" s="373">
        <f>W191-120</f>
        <v>44399</v>
      </c>
    </row>
    <row r="166" spans="1:24">
      <c r="A166" s="407"/>
      <c r="B166" s="90"/>
      <c r="C166" s="261" t="s">
        <v>894</v>
      </c>
      <c r="D166" s="91" t="s">
        <v>148</v>
      </c>
      <c r="E166" s="91" t="s">
        <v>368</v>
      </c>
      <c r="F166" s="91" t="s">
        <v>372</v>
      </c>
      <c r="G166" s="91">
        <v>102</v>
      </c>
      <c r="H166" s="92" t="e">
        <f>NETWORKDAYS(INDEX(#REF!,MATCH(C166,$C$51:$C$195,0)),INDEX(#REF!,MATCH(J166,$C$51:$C$195,0)))-1</f>
        <v>#REF!</v>
      </c>
      <c r="I166" s="91" t="s">
        <v>143</v>
      </c>
      <c r="J166" s="93" t="str">
        <f>C191</f>
        <v>Month 1 Ship air</v>
      </c>
      <c r="K166" s="91" t="s">
        <v>144</v>
      </c>
      <c r="L166" s="94">
        <v>44068</v>
      </c>
      <c r="M166" s="94">
        <v>44124</v>
      </c>
      <c r="N166" s="379">
        <f>SUM(N191-115)</f>
        <v>44166</v>
      </c>
      <c r="O166" s="94">
        <v>44236</v>
      </c>
      <c r="P166" s="94">
        <v>44320</v>
      </c>
      <c r="Q166" s="94">
        <v>44376</v>
      </c>
      <c r="R166" s="94">
        <v>44432</v>
      </c>
      <c r="S166" s="94">
        <v>44481</v>
      </c>
      <c r="T166" s="94">
        <v>44530</v>
      </c>
      <c r="U166" s="94">
        <v>44593</v>
      </c>
      <c r="V166" s="94">
        <v>44670</v>
      </c>
      <c r="W166" s="94">
        <f>W193-120</f>
        <v>44411</v>
      </c>
      <c r="X166" s="99"/>
    </row>
    <row r="167" spans="1:24" s="290" customFormat="1" hidden="1">
      <c r="A167" s="282"/>
      <c r="B167" s="283"/>
      <c r="C167" s="284" t="s">
        <v>497</v>
      </c>
      <c r="D167" s="285" t="s">
        <v>146</v>
      </c>
      <c r="E167" s="285" t="s">
        <v>369</v>
      </c>
      <c r="F167" s="285"/>
      <c r="G167" s="285">
        <v>47</v>
      </c>
      <c r="H167" s="286"/>
      <c r="I167" s="285" t="s">
        <v>143</v>
      </c>
      <c r="J167" s="287" t="str">
        <f>C171</f>
        <v>Month 2 Meg and Buyer sketch review</v>
      </c>
      <c r="K167" s="285" t="s">
        <v>149</v>
      </c>
      <c r="L167" s="84">
        <v>44000</v>
      </c>
      <c r="M167" s="84">
        <v>44049</v>
      </c>
      <c r="N167" s="84">
        <v>44112</v>
      </c>
      <c r="O167" s="84">
        <v>44175</v>
      </c>
      <c r="P167" s="84">
        <v>44231</v>
      </c>
      <c r="Q167" s="84">
        <v>44294</v>
      </c>
      <c r="R167" s="84">
        <v>44357</v>
      </c>
      <c r="S167" s="84">
        <f>IFERROR(IF($I167="Before",INDEX(S:S,MATCH($J167,$C:$C,0))-$G167,INDEX(S:S,MATCH($J167,$C:$C,0))+$G167),"")</f>
        <v>44357</v>
      </c>
      <c r="T167" s="84"/>
      <c r="U167" s="84">
        <v>44546</v>
      </c>
      <c r="V167" s="84">
        <v>44602</v>
      </c>
      <c r="W167" s="84">
        <f>IFERROR(IF($I167="Before",INDEX(W:W,MATCH($J167,$C:$C,0))-$G167,INDEX(W:W,MATCH($J167,$C:$C,0))+$G167),"")</f>
        <v>44357</v>
      </c>
    </row>
    <row r="168" spans="1:24" s="290" customFormat="1" hidden="1">
      <c r="A168" s="282"/>
      <c r="B168" s="283"/>
      <c r="C168" s="284" t="s">
        <v>498</v>
      </c>
      <c r="D168" s="285" t="s">
        <v>142</v>
      </c>
      <c r="E168" s="285" t="s">
        <v>367</v>
      </c>
      <c r="F168" s="285"/>
      <c r="G168" s="285">
        <v>42</v>
      </c>
      <c r="H168" s="286"/>
      <c r="I168" s="285" t="s">
        <v>143</v>
      </c>
      <c r="J168" s="287" t="str">
        <f>C171</f>
        <v>Month 2 Meg and Buyer sketch review</v>
      </c>
      <c r="K168" s="285" t="s">
        <v>144</v>
      </c>
      <c r="L168" s="84">
        <v>44005</v>
      </c>
      <c r="M168" s="84">
        <v>44054</v>
      </c>
      <c r="N168" s="84">
        <v>44117</v>
      </c>
      <c r="O168" s="84">
        <v>44180</v>
      </c>
      <c r="P168" s="84">
        <v>44236</v>
      </c>
      <c r="Q168" s="84">
        <v>44299</v>
      </c>
      <c r="R168" s="84">
        <v>44362</v>
      </c>
      <c r="S168" s="84">
        <f>IFERROR(IF($I168="Before",INDEX(S:S,MATCH($J168,$C:$C,0))-$G168,INDEX(S:S,MATCH($J168,$C:$C,0))+$G168),"")</f>
        <v>44362</v>
      </c>
      <c r="T168" s="84"/>
      <c r="U168" s="84">
        <v>44551</v>
      </c>
      <c r="V168" s="84">
        <v>44607</v>
      </c>
      <c r="W168" s="84">
        <f>IFERROR(IF($I168="Before",INDEX(W:W,MATCH($J168,$C:$C,0))-$G168,INDEX(W:W,MATCH($J168,$C:$C,0))+$G168),"")</f>
        <v>44362</v>
      </c>
    </row>
    <row r="169" spans="1:24" s="290" customFormat="1" hidden="1">
      <c r="A169" s="282"/>
      <c r="B169" s="283"/>
      <c r="C169" s="284" t="s">
        <v>515</v>
      </c>
      <c r="D169" s="285" t="s">
        <v>142</v>
      </c>
      <c r="E169" s="285" t="s">
        <v>367</v>
      </c>
      <c r="F169" s="285"/>
      <c r="G169" s="285">
        <v>28</v>
      </c>
      <c r="H169" s="286"/>
      <c r="I169" s="285" t="s">
        <v>143</v>
      </c>
      <c r="J169" s="287" t="str">
        <f>C171</f>
        <v>Month 2 Meg and Buyer sketch review</v>
      </c>
      <c r="K169" s="285" t="s">
        <v>144</v>
      </c>
      <c r="L169" s="84">
        <v>44019</v>
      </c>
      <c r="M169" s="84">
        <v>44068</v>
      </c>
      <c r="N169" s="84">
        <v>44131</v>
      </c>
      <c r="O169" s="84">
        <v>44194</v>
      </c>
      <c r="P169" s="84">
        <v>44250</v>
      </c>
      <c r="Q169" s="84">
        <v>44313</v>
      </c>
      <c r="R169" s="84">
        <v>44376</v>
      </c>
      <c r="S169" s="84">
        <f>IFERROR(IF($I169="Before",INDEX(S:S,MATCH($J169,$C:$C,0))-$G169,INDEX(S:S,MATCH($J169,$C:$C,0))+$G169),"")</f>
        <v>44376</v>
      </c>
      <c r="T169" s="84"/>
      <c r="U169" s="84">
        <v>44565</v>
      </c>
      <c r="V169" s="84">
        <v>44621</v>
      </c>
      <c r="W169" s="84">
        <f>IFERROR(IF($I169="Before",INDEX(W:W,MATCH($J169,$C:$C,0))-$G169,INDEX(W:W,MATCH($J169,$C:$C,0))+$G169),"")</f>
        <v>44376</v>
      </c>
    </row>
    <row r="170" spans="1:24" s="290" customFormat="1" hidden="1">
      <c r="A170" s="282"/>
      <c r="B170" s="283"/>
      <c r="C170" s="284" t="s">
        <v>499</v>
      </c>
      <c r="D170" s="285" t="s">
        <v>142</v>
      </c>
      <c r="E170" s="285" t="s">
        <v>367</v>
      </c>
      <c r="F170" s="285"/>
      <c r="G170" s="285">
        <v>14</v>
      </c>
      <c r="H170" s="286"/>
      <c r="I170" s="285" t="s">
        <v>143</v>
      </c>
      <c r="J170" s="287" t="str">
        <f>C171</f>
        <v>Month 2 Meg and Buyer sketch review</v>
      </c>
      <c r="K170" s="285" t="s">
        <v>144</v>
      </c>
      <c r="L170" s="84">
        <v>44033</v>
      </c>
      <c r="M170" s="84">
        <v>44082</v>
      </c>
      <c r="N170" s="84">
        <v>44145</v>
      </c>
      <c r="O170" s="84">
        <v>44208</v>
      </c>
      <c r="P170" s="84">
        <v>44264</v>
      </c>
      <c r="Q170" s="84">
        <v>44327</v>
      </c>
      <c r="R170" s="84">
        <v>44390</v>
      </c>
      <c r="S170" s="84">
        <f>IFERROR(IF($I170="Before",INDEX(S:S,MATCH($J170,$C:$C,0))-$G170,INDEX(S:S,MATCH($J170,$C:$C,0))+$G170),"")</f>
        <v>44390</v>
      </c>
      <c r="T170" s="84"/>
      <c r="U170" s="84">
        <v>44579</v>
      </c>
      <c r="V170" s="84">
        <v>44635</v>
      </c>
      <c r="W170" s="84">
        <f>IFERROR(IF($I170="Before",INDEX(W:W,MATCH($J170,$C:$C,0))-$G170,INDEX(W:W,MATCH($J170,$C:$C,0))+$G170),"")</f>
        <v>44390</v>
      </c>
    </row>
    <row r="171" spans="1:24" s="290" customFormat="1" hidden="1">
      <c r="A171" s="282"/>
      <c r="B171" s="283"/>
      <c r="C171" s="284" t="s">
        <v>1134</v>
      </c>
      <c r="D171" s="285" t="s">
        <v>142</v>
      </c>
      <c r="E171" s="285" t="s">
        <v>367</v>
      </c>
      <c r="F171" s="285"/>
      <c r="G171" s="285">
        <v>8</v>
      </c>
      <c r="H171" s="286"/>
      <c r="I171" s="285" t="s">
        <v>143</v>
      </c>
      <c r="J171" s="287" t="str">
        <f>C172</f>
        <v>Month 2 PD Exceptions</v>
      </c>
      <c r="K171" s="285" t="s">
        <v>144</v>
      </c>
      <c r="L171" s="84">
        <v>44047</v>
      </c>
      <c r="M171" s="84">
        <v>44096</v>
      </c>
      <c r="N171" s="84">
        <v>44159</v>
      </c>
      <c r="O171" s="84">
        <v>44222</v>
      </c>
      <c r="P171" s="84">
        <v>44278</v>
      </c>
      <c r="Q171" s="84">
        <v>44341</v>
      </c>
      <c r="R171" s="84">
        <v>44404</v>
      </c>
      <c r="S171" s="84">
        <f>IFERROR(IF($I171="Before",INDEX(S:S,MATCH($J171,$C:$C,0))-$G171,INDEX(S:S,MATCH($J171,$C:$C,0))+$G171),"")</f>
        <v>44404</v>
      </c>
      <c r="T171" s="84"/>
      <c r="U171" s="84">
        <v>44593</v>
      </c>
      <c r="V171" s="84">
        <v>44649</v>
      </c>
      <c r="W171" s="84">
        <f>IFERROR(IF($I171="Before",INDEX(W:W,MATCH($J171,$C:$C,0))-$G171,INDEX(W:W,MATCH($J171,$C:$C,0))+$G171),"")</f>
        <v>44404</v>
      </c>
    </row>
    <row r="172" spans="1:24" s="290" customFormat="1" hidden="1">
      <c r="A172" s="282"/>
      <c r="B172" s="283"/>
      <c r="C172" s="284" t="s">
        <v>501</v>
      </c>
      <c r="D172" s="285" t="s">
        <v>142</v>
      </c>
      <c r="E172" s="285" t="s">
        <v>368</v>
      </c>
      <c r="F172" s="285"/>
      <c r="G172" s="285">
        <v>5</v>
      </c>
      <c r="H172" s="286"/>
      <c r="I172" s="285" t="s">
        <v>143</v>
      </c>
      <c r="J172" s="287" t="str">
        <f>C175</f>
        <v>Month 2 Setups</v>
      </c>
      <c r="K172" s="285" t="s">
        <v>524</v>
      </c>
      <c r="L172" s="84">
        <v>44055</v>
      </c>
      <c r="M172" s="84">
        <v>44104</v>
      </c>
      <c r="N172" s="84">
        <v>44167</v>
      </c>
      <c r="O172" s="84">
        <v>44230</v>
      </c>
      <c r="P172" s="84">
        <v>44286</v>
      </c>
      <c r="Q172" s="84">
        <v>44349</v>
      </c>
      <c r="R172" s="84">
        <v>44412</v>
      </c>
      <c r="S172" s="84">
        <f>IFERROR(IF($I172="Before",INDEX(S:S,MATCH($J172,$C:$C,0))-$G172,INDEX(S:S,MATCH($J172,$C:$C,0))+$G172),"")</f>
        <v>44412</v>
      </c>
      <c r="T172" s="84"/>
      <c r="U172" s="84">
        <v>44601</v>
      </c>
      <c r="V172" s="84">
        <v>44657</v>
      </c>
      <c r="W172" s="84">
        <f>IFERROR(IF($I172="Before",INDEX(W:W,MATCH($J172,$C:$C,0))-$G172,INDEX(W:W,MATCH($J172,$C:$C,0))+$G172),"")</f>
        <v>44412</v>
      </c>
    </row>
    <row r="173" spans="1:24" s="290" customFormat="1" hidden="1">
      <c r="A173" s="282"/>
      <c r="B173" s="283"/>
      <c r="C173" s="284" t="s">
        <v>502</v>
      </c>
      <c r="D173" s="285" t="s">
        <v>146</v>
      </c>
      <c r="E173" s="285" t="s">
        <v>367</v>
      </c>
      <c r="F173" s="285"/>
      <c r="G173" s="285">
        <v>7</v>
      </c>
      <c r="H173" s="286"/>
      <c r="I173" s="285" t="s">
        <v>143</v>
      </c>
      <c r="J173" s="287" t="str">
        <f>C176</f>
        <v>Month 2 TPX</v>
      </c>
      <c r="K173" s="285" t="s">
        <v>147</v>
      </c>
      <c r="L173" s="84">
        <v>44057</v>
      </c>
      <c r="M173" s="84">
        <v>44106</v>
      </c>
      <c r="N173" s="84">
        <v>44169</v>
      </c>
      <c r="O173" s="84">
        <v>44232</v>
      </c>
      <c r="P173" s="84">
        <v>44288</v>
      </c>
      <c r="Q173" s="84">
        <v>44351</v>
      </c>
      <c r="R173" s="84">
        <v>44414</v>
      </c>
      <c r="S173" s="84">
        <f>IFERROR(IF($I173="Before",INDEX(S:S,MATCH($J173,$C:$C,0))-$G173,INDEX(S:S,MATCH($J173,$C:$C,0))+$G173),"")</f>
        <v>44414</v>
      </c>
      <c r="T173" s="84"/>
      <c r="U173" s="84">
        <v>44603</v>
      </c>
      <c r="V173" s="84">
        <v>44659</v>
      </c>
      <c r="W173" s="84">
        <f>IFERROR(IF($I173="Before",INDEX(W:W,MATCH($J173,$C:$C,0))-$G173,INDEX(W:W,MATCH($J173,$C:$C,0))+$G173),"")</f>
        <v>44414</v>
      </c>
    </row>
    <row r="174" spans="1:24" s="290" customFormat="1" hidden="1">
      <c r="A174" s="282"/>
      <c r="B174" s="283"/>
      <c r="C174" s="284" t="s">
        <v>503</v>
      </c>
      <c r="D174" s="285" t="s">
        <v>142</v>
      </c>
      <c r="E174" s="285" t="s">
        <v>367</v>
      </c>
      <c r="F174" s="285"/>
      <c r="G174" s="285">
        <v>19</v>
      </c>
      <c r="H174" s="286"/>
      <c r="I174" s="285" t="s">
        <v>143</v>
      </c>
      <c r="J174" s="287" t="str">
        <f>C175</f>
        <v>Month 2 Setups</v>
      </c>
      <c r="K174" s="285" t="s">
        <v>524</v>
      </c>
      <c r="L174" s="84">
        <v>44041</v>
      </c>
      <c r="M174" s="84">
        <v>44090</v>
      </c>
      <c r="N174" s="84">
        <v>44153</v>
      </c>
      <c r="O174" s="84">
        <v>44216</v>
      </c>
      <c r="P174" s="84">
        <v>44272</v>
      </c>
      <c r="Q174" s="84">
        <v>44335</v>
      </c>
      <c r="R174" s="84">
        <v>44398</v>
      </c>
      <c r="S174" s="84">
        <f>IFERROR(IF($I174="Before",INDEX(S:S,MATCH($J174,$C:$C,0))-$G174,INDEX(S:S,MATCH($J174,$C:$C,0))+$G174),"")</f>
        <v>44398</v>
      </c>
      <c r="T174" s="84"/>
      <c r="U174" s="84">
        <v>44587</v>
      </c>
      <c r="V174" s="84">
        <v>44643</v>
      </c>
      <c r="W174" s="84">
        <f>IFERROR(IF($I174="Before",INDEX(W:W,MATCH($J174,$C:$C,0))-$G174,INDEX(W:W,MATCH($J174,$C:$C,0))+$G174),"")</f>
        <v>44398</v>
      </c>
    </row>
    <row r="175" spans="1:24" s="290" customFormat="1" hidden="1">
      <c r="A175" s="282"/>
      <c r="B175" s="283"/>
      <c r="C175" s="284" t="s">
        <v>504</v>
      </c>
      <c r="D175" s="285" t="s">
        <v>146</v>
      </c>
      <c r="E175" s="285" t="s">
        <v>367</v>
      </c>
      <c r="F175" s="285"/>
      <c r="G175" s="285">
        <v>4</v>
      </c>
      <c r="H175" s="286"/>
      <c r="I175" s="285" t="s">
        <v>143</v>
      </c>
      <c r="J175" s="287" t="str">
        <f>C176</f>
        <v>Month 2 TPX</v>
      </c>
      <c r="K175" s="285" t="s">
        <v>145</v>
      </c>
      <c r="L175" s="84">
        <v>44060</v>
      </c>
      <c r="M175" s="84">
        <v>44109</v>
      </c>
      <c r="N175" s="84">
        <v>44172</v>
      </c>
      <c r="O175" s="84">
        <v>44235</v>
      </c>
      <c r="P175" s="84">
        <v>44291</v>
      </c>
      <c r="Q175" s="84">
        <v>44354</v>
      </c>
      <c r="R175" s="84">
        <v>44417</v>
      </c>
      <c r="S175" s="84">
        <f>IFERROR(IF($I175="Before",INDEX(S:S,MATCH($J175,$C:$C,0))-$G175,INDEX(S:S,MATCH($J175,$C:$C,0))+$G175),"")</f>
        <v>44417</v>
      </c>
      <c r="T175" s="84"/>
      <c r="U175" s="84">
        <v>44606</v>
      </c>
      <c r="V175" s="84">
        <v>44662</v>
      </c>
      <c r="W175" s="84">
        <f>IFERROR(IF($I175="Before",INDEX(W:W,MATCH($J175,$C:$C,0))-$G175,INDEX(W:W,MATCH($J175,$C:$C,0))+$G175),"")</f>
        <v>44417</v>
      </c>
    </row>
    <row r="176" spans="1:24" s="290" customFormat="1" hidden="1">
      <c r="A176" s="282"/>
      <c r="B176" s="283"/>
      <c r="C176" s="284" t="s">
        <v>505</v>
      </c>
      <c r="D176" s="285" t="s">
        <v>146</v>
      </c>
      <c r="E176" s="285" t="s">
        <v>368</v>
      </c>
      <c r="F176" s="285"/>
      <c r="G176" s="285">
        <v>19</v>
      </c>
      <c r="H176" s="286"/>
      <c r="I176" s="285" t="s">
        <v>143</v>
      </c>
      <c r="J176" s="287" t="str">
        <f>C178</f>
        <v>Month 2 Sample x</v>
      </c>
      <c r="K176" s="285" t="s">
        <v>147</v>
      </c>
      <c r="L176" s="84">
        <v>44064</v>
      </c>
      <c r="M176" s="84">
        <v>44113</v>
      </c>
      <c r="N176" s="84">
        <v>44176</v>
      </c>
      <c r="O176" s="84">
        <v>44239</v>
      </c>
      <c r="P176" s="84">
        <v>44295</v>
      </c>
      <c r="Q176" s="84">
        <v>44358</v>
      </c>
      <c r="R176" s="84">
        <v>44421</v>
      </c>
      <c r="S176" s="84">
        <f>IFERROR(IF($I176="Before",INDEX(S:S,MATCH($J176,$C:$C,0))-$G176,INDEX(S:S,MATCH($J176,$C:$C,0))+$G176),"")</f>
        <v>44421</v>
      </c>
      <c r="T176" s="84"/>
      <c r="U176" s="84">
        <v>44610</v>
      </c>
      <c r="V176" s="84">
        <v>44666</v>
      </c>
      <c r="W176" s="84">
        <f>IFERROR(IF($I176="Before",INDEX(W:W,MATCH($J176,$C:$C,0))-$G176,INDEX(W:W,MATCH($J176,$C:$C,0))+$G176),"")</f>
        <v>44421</v>
      </c>
    </row>
    <row r="177" spans="1:24" s="290" customFormat="1" hidden="1">
      <c r="A177" s="282"/>
      <c r="B177" s="283"/>
      <c r="C177" s="284" t="s">
        <v>506</v>
      </c>
      <c r="D177" s="285" t="s">
        <v>146</v>
      </c>
      <c r="E177" s="285" t="s">
        <v>367</v>
      </c>
      <c r="F177" s="285"/>
      <c r="G177" s="285">
        <f>5</f>
        <v>5</v>
      </c>
      <c r="H177" s="286"/>
      <c r="I177" s="285" t="s">
        <v>143</v>
      </c>
      <c r="J177" s="287" t="str">
        <f>C179</f>
        <v>Month 2 Finalization with In and Out</v>
      </c>
      <c r="K177" s="285" t="s">
        <v>149</v>
      </c>
      <c r="L177" s="84">
        <v>44084</v>
      </c>
      <c r="M177" s="84">
        <v>44133</v>
      </c>
      <c r="N177" s="84">
        <v>44196</v>
      </c>
      <c r="O177" s="84">
        <v>44259</v>
      </c>
      <c r="P177" s="84">
        <v>44315</v>
      </c>
      <c r="Q177" s="84">
        <v>44378</v>
      </c>
      <c r="R177" s="84">
        <v>44441</v>
      </c>
      <c r="S177" s="84">
        <f>IFERROR(IF($I177="Before",INDEX(S:S,MATCH($J177,$C:$C,0))-$G177,INDEX(S:S,MATCH($J177,$C:$C,0))+$G177),"")</f>
        <v>44441</v>
      </c>
      <c r="T177" s="84"/>
      <c r="U177" s="84">
        <v>44630</v>
      </c>
      <c r="V177" s="84">
        <v>44686</v>
      </c>
      <c r="W177" s="84">
        <f>IFERROR(IF($I177="Before",INDEX(W:W,MATCH($J177,$C:$C,0))-$G177,INDEX(W:W,MATCH($J177,$C:$C,0))+$G177),"")</f>
        <v>44441</v>
      </c>
    </row>
    <row r="178" spans="1:24" s="290" customFormat="1" hidden="1">
      <c r="A178" s="282"/>
      <c r="B178" s="283"/>
      <c r="C178" s="284" t="s">
        <v>507</v>
      </c>
      <c r="D178" s="285" t="s">
        <v>146</v>
      </c>
      <c r="E178" s="285" t="s">
        <v>368</v>
      </c>
      <c r="F178" s="285"/>
      <c r="G178" s="285">
        <v>6</v>
      </c>
      <c r="H178" s="286"/>
      <c r="I178" s="285" t="s">
        <v>143</v>
      </c>
      <c r="J178" s="287" t="str">
        <f>C179</f>
        <v>Month 2 Finalization with In and Out</v>
      </c>
      <c r="K178" s="285" t="s">
        <v>149</v>
      </c>
      <c r="L178" s="84">
        <v>44083</v>
      </c>
      <c r="M178" s="84">
        <v>44132</v>
      </c>
      <c r="N178" s="84">
        <v>44195</v>
      </c>
      <c r="O178" s="84">
        <v>44258</v>
      </c>
      <c r="P178" s="84">
        <v>44314</v>
      </c>
      <c r="Q178" s="84">
        <v>44377</v>
      </c>
      <c r="R178" s="84">
        <v>44440</v>
      </c>
      <c r="S178" s="84">
        <f>IFERROR(IF($I178="Before",INDEX(S:S,MATCH($J178,$C:$C,0))-$G178,INDEX(S:S,MATCH($J178,$C:$C,0))+$G178),"")</f>
        <v>44440</v>
      </c>
      <c r="T178" s="84"/>
      <c r="U178" s="84">
        <v>44629</v>
      </c>
      <c r="V178" s="84">
        <v>44685</v>
      </c>
      <c r="W178" s="84">
        <f>IFERROR(IF($I178="Before",INDEX(W:W,MATCH($J178,$C:$C,0))-$G178,INDEX(W:W,MATCH($J178,$C:$C,0))+$G178),"")</f>
        <v>44440</v>
      </c>
    </row>
    <row r="179" spans="1:24" s="489" customFormat="1" hidden="1">
      <c r="A179" s="484"/>
      <c r="B179" s="485"/>
      <c r="C179" s="490" t="s">
        <v>508</v>
      </c>
      <c r="D179" s="486" t="s">
        <v>142</v>
      </c>
      <c r="E179" s="486" t="s">
        <v>367</v>
      </c>
      <c r="F179" s="486"/>
      <c r="G179" s="486">
        <v>1</v>
      </c>
      <c r="H179" s="487"/>
      <c r="I179" s="486" t="s">
        <v>143</v>
      </c>
      <c r="J179" s="488" t="str">
        <f>C181</f>
        <v xml:space="preserve">Month 2 Color and Print assort </v>
      </c>
      <c r="K179" s="486" t="s">
        <v>144</v>
      </c>
      <c r="L179" s="369">
        <v>44089</v>
      </c>
      <c r="M179" s="369">
        <v>44138</v>
      </c>
      <c r="N179" s="369">
        <v>44201</v>
      </c>
      <c r="O179" s="369">
        <v>44264</v>
      </c>
      <c r="P179" s="369">
        <v>44320</v>
      </c>
      <c r="Q179" s="369">
        <v>44383</v>
      </c>
      <c r="R179" s="369">
        <v>44446</v>
      </c>
      <c r="S179" s="369">
        <f>IFERROR(IF($I179="Before",INDEX(S:S,MATCH($J179,$C:$C,0))-$G179,INDEX(S:S,MATCH($J179,$C:$C,0))+$G179),"")</f>
        <v>44446</v>
      </c>
      <c r="T179" s="369"/>
      <c r="U179" s="328">
        <v>44635</v>
      </c>
      <c r="V179" s="328">
        <v>44691</v>
      </c>
      <c r="W179" s="369">
        <f>IFERROR(IF($I179="Before",INDEX(W:W,MATCH($J179,$C:$C,0))-$G179,INDEX(W:W,MATCH($J179,$C:$C,0))+$G179),"")</f>
        <v>44446</v>
      </c>
    </row>
    <row r="180" spans="1:24" s="290" customFormat="1" hidden="1">
      <c r="A180" s="282"/>
      <c r="B180" s="283"/>
      <c r="C180" s="284" t="s">
        <v>509</v>
      </c>
      <c r="D180" s="285" t="s">
        <v>142</v>
      </c>
      <c r="E180" s="285" t="s">
        <v>368</v>
      </c>
      <c r="F180" s="285"/>
      <c r="G180" s="285">
        <v>1</v>
      </c>
      <c r="H180" s="286"/>
      <c r="I180" s="285" t="s">
        <v>143</v>
      </c>
      <c r="J180" s="287" t="str">
        <f>C181</f>
        <v xml:space="preserve">Month 2 Color and Print assort </v>
      </c>
      <c r="K180" s="285" t="s">
        <v>524</v>
      </c>
      <c r="L180" s="84">
        <v>44089</v>
      </c>
      <c r="M180" s="84">
        <v>44138</v>
      </c>
      <c r="N180" s="84">
        <v>44201</v>
      </c>
      <c r="O180" s="84">
        <v>44264</v>
      </c>
      <c r="P180" s="84">
        <v>44320</v>
      </c>
      <c r="Q180" s="84">
        <v>44383</v>
      </c>
      <c r="R180" s="84">
        <v>44446</v>
      </c>
      <c r="S180" s="84">
        <f>IFERROR(IF($I180="Before",INDEX(S:S,MATCH($J180,$C:$C,0))-$G180,INDEX(S:S,MATCH($J180,$C:$C,0))+$G180),"")</f>
        <v>44446</v>
      </c>
      <c r="T180" s="84"/>
      <c r="U180" s="84">
        <v>44635</v>
      </c>
      <c r="V180" s="84">
        <v>44691</v>
      </c>
      <c r="W180" s="84">
        <f>IFERROR(IF($I180="Before",INDEX(W:W,MATCH($J180,$C:$C,0))-$G180,INDEX(W:W,MATCH($J180,$C:$C,0))+$G180),"")</f>
        <v>44446</v>
      </c>
    </row>
    <row r="181" spans="1:24" s="290" customFormat="1" hidden="1">
      <c r="A181" s="282"/>
      <c r="B181" s="283"/>
      <c r="C181" s="284" t="s">
        <v>510</v>
      </c>
      <c r="D181" s="285" t="s">
        <v>142</v>
      </c>
      <c r="E181" s="285" t="s">
        <v>369</v>
      </c>
      <c r="F181" s="285"/>
      <c r="G181" s="285">
        <v>6</v>
      </c>
      <c r="H181" s="286"/>
      <c r="I181" s="285" t="s">
        <v>143</v>
      </c>
      <c r="J181" s="287" t="str">
        <f>C183</f>
        <v>Month 2 Buy Review Meetings</v>
      </c>
      <c r="K181" s="285" t="s">
        <v>524</v>
      </c>
      <c r="L181" s="84">
        <v>44090</v>
      </c>
      <c r="M181" s="84">
        <v>44139</v>
      </c>
      <c r="N181" s="84">
        <v>44202</v>
      </c>
      <c r="O181" s="84">
        <v>44265</v>
      </c>
      <c r="P181" s="84">
        <v>44321</v>
      </c>
      <c r="Q181" s="84">
        <v>44384</v>
      </c>
      <c r="R181" s="84">
        <v>44447</v>
      </c>
      <c r="S181" s="84">
        <f>IFERROR(IF($I181="Before",INDEX(S:S,MATCH($J181,$C:$C,0))-$G181,INDEX(S:S,MATCH($J181,$C:$C,0))+$G181),"")</f>
        <v>44447</v>
      </c>
      <c r="T181" s="84"/>
      <c r="U181" s="84">
        <v>44636</v>
      </c>
      <c r="V181" s="84">
        <v>44692</v>
      </c>
      <c r="W181" s="84">
        <f>IFERROR(IF($I181="Before",INDEX(W:W,MATCH($J181,$C:$C,0))-$G181,INDEX(W:W,MATCH($J181,$C:$C,0))+$G181),"")</f>
        <v>44447</v>
      </c>
    </row>
    <row r="182" spans="1:24" s="290" customFormat="1" hidden="1">
      <c r="A182" s="282"/>
      <c r="B182" s="283"/>
      <c r="C182" s="284" t="s">
        <v>571</v>
      </c>
      <c r="D182" s="285" t="s">
        <v>146</v>
      </c>
      <c r="E182" s="285" t="s">
        <v>369</v>
      </c>
      <c r="F182" s="285"/>
      <c r="G182" s="285">
        <v>5</v>
      </c>
      <c r="H182" s="286"/>
      <c r="I182" s="285" t="s">
        <v>143</v>
      </c>
      <c r="J182" s="287" t="str">
        <f>C183</f>
        <v>Month 2 Buy Review Meetings</v>
      </c>
      <c r="K182" s="285" t="s">
        <v>149</v>
      </c>
      <c r="L182" s="84">
        <v>44091</v>
      </c>
      <c r="M182" s="84">
        <v>44140</v>
      </c>
      <c r="N182" s="84">
        <v>44203</v>
      </c>
      <c r="O182" s="84">
        <v>44266</v>
      </c>
      <c r="P182" s="84">
        <v>44322</v>
      </c>
      <c r="Q182" s="84">
        <v>44385</v>
      </c>
      <c r="R182" s="84">
        <v>44448</v>
      </c>
      <c r="S182" s="84">
        <f>IFERROR(IF($I182="Before",INDEX(S:S,MATCH($J182,$C:$C,0))-$G182,INDEX(S:S,MATCH($J182,$C:$C,0))+$G182),"")</f>
        <v>44448</v>
      </c>
      <c r="T182" s="84"/>
      <c r="U182" s="84">
        <v>44637</v>
      </c>
      <c r="V182" s="84">
        <v>44693</v>
      </c>
      <c r="W182" s="84">
        <f>IFERROR(IF($I182="Before",INDEX(W:W,MATCH($J182,$C:$C,0))-$G182,INDEX(W:W,MATCH($J182,$C:$C,0))+$G182),"")</f>
        <v>44448</v>
      </c>
    </row>
    <row r="183" spans="1:24" s="290" customFormat="1" hidden="1">
      <c r="A183" s="282"/>
      <c r="B183" s="283"/>
      <c r="C183" s="284" t="s">
        <v>511</v>
      </c>
      <c r="D183" s="285"/>
      <c r="E183" s="285" t="s">
        <v>369</v>
      </c>
      <c r="F183" s="285"/>
      <c r="G183" s="285">
        <v>7</v>
      </c>
      <c r="H183" s="286"/>
      <c r="I183" s="285" t="s">
        <v>143</v>
      </c>
      <c r="J183" s="287" t="str">
        <f>C184</f>
        <v>POHO MONTH 2</v>
      </c>
      <c r="K183" s="285" t="s">
        <v>144</v>
      </c>
      <c r="L183" s="84">
        <v>44096</v>
      </c>
      <c r="M183" s="84">
        <v>44145</v>
      </c>
      <c r="N183" s="84">
        <v>44208</v>
      </c>
      <c r="O183" s="84">
        <v>44271</v>
      </c>
      <c r="P183" s="84">
        <v>44327</v>
      </c>
      <c r="Q183" s="84">
        <v>44390</v>
      </c>
      <c r="R183" s="84">
        <v>44453</v>
      </c>
      <c r="S183" s="84">
        <f>IFERROR(IF($I183="Before",INDEX(S:S,MATCH($J183,$C:$C,0))-$G183,INDEX(S:S,MATCH($J183,$C:$C,0))+$G183),"")</f>
        <v>44453</v>
      </c>
      <c r="T183" s="84"/>
      <c r="U183" s="84">
        <v>44642</v>
      </c>
      <c r="V183" s="84">
        <v>44698</v>
      </c>
      <c r="W183" s="84">
        <f>IFERROR(IF($I183="Before",INDEX(W:W,MATCH($J183,$C:$C,0))-$G183,INDEX(W:W,MATCH($J183,$C:$C,0))+$G183),"")</f>
        <v>44453</v>
      </c>
    </row>
    <row r="184" spans="1:24" hidden="1">
      <c r="B184" s="90"/>
      <c r="C184" s="261" t="s">
        <v>512</v>
      </c>
      <c r="D184" s="91" t="s">
        <v>148</v>
      </c>
      <c r="E184" s="91" t="s">
        <v>368</v>
      </c>
      <c r="F184" s="91" t="s">
        <v>372</v>
      </c>
      <c r="G184" s="91">
        <v>105</v>
      </c>
      <c r="H184" s="92" t="e">
        <f>NETWORKDAYS(INDEX(#REF!,MATCH(C184,$C$51:$C$195,0)),INDEX(#REF!,MATCH(J184,$C$51:$C$195,0)))-1</f>
        <v>#REF!</v>
      </c>
      <c r="I184" s="91" t="s">
        <v>143</v>
      </c>
      <c r="J184" s="93" t="str">
        <f>C195</f>
        <v>Month 2 In DC</v>
      </c>
      <c r="K184" s="91" t="s">
        <v>144</v>
      </c>
      <c r="L184" s="94">
        <v>44103</v>
      </c>
      <c r="M184" s="94">
        <v>44152</v>
      </c>
      <c r="N184" s="94"/>
      <c r="O184" s="94">
        <v>44278</v>
      </c>
      <c r="P184" s="94">
        <v>44334</v>
      </c>
      <c r="Q184" s="94">
        <v>44397</v>
      </c>
      <c r="R184" s="94">
        <v>44460</v>
      </c>
      <c r="S184" s="94">
        <v>44460</v>
      </c>
      <c r="T184" s="94"/>
      <c r="U184" s="373">
        <v>44649</v>
      </c>
      <c r="V184" s="373">
        <v>44705</v>
      </c>
      <c r="W184" s="94">
        <v>44460</v>
      </c>
    </row>
    <row r="185" spans="1:24" hidden="1">
      <c r="B185" s="79"/>
      <c r="C185" s="440" t="s">
        <v>1008</v>
      </c>
      <c r="D185" s="81" t="s">
        <v>142</v>
      </c>
      <c r="E185" s="81" t="s">
        <v>369</v>
      </c>
      <c r="F185" s="237"/>
      <c r="G185" s="81">
        <v>28</v>
      </c>
      <c r="H185" s="82" t="e">
        <f>NETWORKDAYS(INDEX(#REF!,MATCH(C185,$C$51:$C$195,0)),INDEX(#REF!,MATCH(J185,$C$51:$C$195,0)))-1</f>
        <v>#REF!</v>
      </c>
      <c r="I185" s="81" t="s">
        <v>143</v>
      </c>
      <c r="J185" s="83" t="str">
        <f>C188</f>
        <v>CMO</v>
      </c>
      <c r="K185" s="81" t="s">
        <v>144</v>
      </c>
      <c r="L185" s="84">
        <v>44088</v>
      </c>
      <c r="M185" s="84">
        <v>44151</v>
      </c>
      <c r="N185" s="442">
        <v>44200</v>
      </c>
      <c r="O185" s="442">
        <v>44242</v>
      </c>
      <c r="P185" s="442">
        <v>44319</v>
      </c>
      <c r="Q185" s="442">
        <v>44375</v>
      </c>
      <c r="R185" s="442">
        <v>44431</v>
      </c>
      <c r="S185" s="442">
        <f>IFERROR(IF($I185="Before",INDEX(S:S,MATCH($J185,$C:$C,0))-$G185,INDEX(S:S,MATCH($J185,$C:$C,0))+$G185),"")</f>
        <v>44494</v>
      </c>
      <c r="T185" s="442">
        <v>44557</v>
      </c>
      <c r="U185" s="442">
        <v>44613</v>
      </c>
      <c r="V185" s="84">
        <v>44676</v>
      </c>
      <c r="W185" s="84">
        <f>IFERROR(IF($I185="Before",INDEX(W:W,MATCH($J185,$C:$C,0))-$G185,INDEX(W:W,MATCH($J185,$C:$C,0))+$G185),"")</f>
        <v>44431</v>
      </c>
    </row>
    <row r="186" spans="1:24" hidden="1">
      <c r="B186" s="79"/>
      <c r="C186" s="440" t="s">
        <v>1010</v>
      </c>
      <c r="D186" s="81" t="s">
        <v>142</v>
      </c>
      <c r="E186" s="81" t="s">
        <v>369</v>
      </c>
      <c r="F186" s="237"/>
      <c r="G186" s="81">
        <v>21</v>
      </c>
      <c r="H186" s="82"/>
      <c r="I186" s="81" t="s">
        <v>143</v>
      </c>
      <c r="J186" s="83" t="str">
        <f>C188</f>
        <v>CMO</v>
      </c>
      <c r="K186" s="81" t="s">
        <v>144</v>
      </c>
      <c r="L186" s="84">
        <v>44095</v>
      </c>
      <c r="M186" s="84">
        <v>44158</v>
      </c>
      <c r="N186" s="442">
        <v>44210</v>
      </c>
      <c r="O186" s="442">
        <v>44257</v>
      </c>
      <c r="P186" s="442">
        <v>44326</v>
      </c>
      <c r="Q186" s="442">
        <v>44383</v>
      </c>
      <c r="R186" s="442">
        <v>44445</v>
      </c>
      <c r="S186" s="442">
        <f>IFERROR(IF($I186="Before",INDEX(S:S,MATCH($J186,$C:$C,0))-$G186,INDEX(S:S,MATCH($J186,$C:$C,0))+$G186),"")</f>
        <v>44501</v>
      </c>
      <c r="T186" s="442">
        <v>44564</v>
      </c>
      <c r="U186" s="442">
        <v>44620</v>
      </c>
      <c r="V186" s="84">
        <v>44683</v>
      </c>
      <c r="W186" s="84">
        <f>IFERROR(IF($I186="Before",INDEX(W:W,MATCH($J186,$C:$C,0))-$G186,INDEX(W:W,MATCH($J186,$C:$C,0))+$G186),"")</f>
        <v>44438</v>
      </c>
    </row>
    <row r="187" spans="1:24" hidden="1">
      <c r="B187" s="79"/>
      <c r="C187" s="440" t="s">
        <v>1009</v>
      </c>
      <c r="D187" s="81" t="s">
        <v>142</v>
      </c>
      <c r="E187" s="81" t="s">
        <v>1011</v>
      </c>
      <c r="F187" s="237"/>
      <c r="G187" s="81">
        <v>79</v>
      </c>
      <c r="H187" s="82"/>
      <c r="I187" s="81" t="s">
        <v>143</v>
      </c>
      <c r="J187" s="83" t="str">
        <f>C193</f>
        <v>Month 1 In DC</v>
      </c>
      <c r="K187" s="81"/>
      <c r="L187" s="84"/>
      <c r="M187" s="84"/>
      <c r="N187" s="442">
        <v>44217</v>
      </c>
      <c r="O187" s="442">
        <v>44273</v>
      </c>
      <c r="P187" s="442">
        <v>44336</v>
      </c>
      <c r="Q187" s="442">
        <v>44399</v>
      </c>
      <c r="R187" s="442">
        <v>44455</v>
      </c>
      <c r="S187" s="442">
        <f>IFERROR(IF($I187="Before",INDEX(S:S,MATCH($J187,$C:$C,0))-$G187,INDEX(S:S,MATCH($J187,$C:$C,0))+$G187),"")</f>
        <v>44515</v>
      </c>
      <c r="T187" s="442">
        <v>44578</v>
      </c>
      <c r="U187" s="442">
        <v>44634</v>
      </c>
      <c r="V187" s="84">
        <v>44697</v>
      </c>
      <c r="W187" s="84">
        <f>IFERROR(IF($I187="Before",INDEX(W:W,MATCH($J187,$C:$C,0))-$G187,INDEX(W:W,MATCH($J187,$C:$C,0))+$G187),"")</f>
        <v>44452</v>
      </c>
    </row>
    <row r="188" spans="1:24" hidden="1">
      <c r="B188" s="79"/>
      <c r="C188" s="440" t="s">
        <v>1012</v>
      </c>
      <c r="D188" s="81" t="s">
        <v>142</v>
      </c>
      <c r="E188" s="81" t="s">
        <v>369</v>
      </c>
      <c r="F188" s="81" t="s">
        <v>374</v>
      </c>
      <c r="G188" s="81">
        <v>72</v>
      </c>
      <c r="H188" s="82" t="e">
        <f>NETWORKDAYS(INDEX(#REF!,MATCH(C188,$C$51:$C$195,0)),INDEX(#REF!,MATCH(J188,$C$51:$C$195,0)))-1</f>
        <v>#REF!</v>
      </c>
      <c r="I188" s="81" t="s">
        <v>143</v>
      </c>
      <c r="J188" s="83" t="str">
        <f>C193</f>
        <v>Month 1 In DC</v>
      </c>
      <c r="K188" s="81" t="s">
        <v>144</v>
      </c>
      <c r="L188" s="84">
        <v>44095</v>
      </c>
      <c r="M188" s="84">
        <v>44158</v>
      </c>
      <c r="N188" s="442">
        <v>44221</v>
      </c>
      <c r="O188" s="442">
        <v>44277</v>
      </c>
      <c r="P188" s="442">
        <v>44342</v>
      </c>
      <c r="Q188" s="442">
        <v>44404</v>
      </c>
      <c r="R188" s="442">
        <v>44460</v>
      </c>
      <c r="S188" s="84">
        <f>IFERROR(IF($I188="Before",INDEX(S:S,MATCH($J188,$C:$C,0))-$G188,INDEX(S:S,MATCH($J188,$C:$C,0))+$G188),"")</f>
        <v>44522</v>
      </c>
      <c r="T188" s="84">
        <v>44585</v>
      </c>
      <c r="U188" s="84">
        <v>44641</v>
      </c>
      <c r="V188" s="84">
        <v>44704</v>
      </c>
      <c r="W188" s="84">
        <f>IFERROR(IF($I188="Before",INDEX(W:W,MATCH($J188,$C:$C,0))-$G188,INDEX(W:W,MATCH($J188,$C:$C,0))+$G188),"")</f>
        <v>44459</v>
      </c>
    </row>
    <row r="189" spans="1:24" hidden="1">
      <c r="B189" s="79"/>
      <c r="C189" s="245" t="s">
        <v>384</v>
      </c>
      <c r="D189" s="81" t="s">
        <v>146</v>
      </c>
      <c r="E189" s="81" t="s">
        <v>369</v>
      </c>
      <c r="F189" s="81" t="s">
        <v>385</v>
      </c>
      <c r="G189" s="81">
        <v>64</v>
      </c>
      <c r="H189" s="82"/>
      <c r="I189" s="81" t="s">
        <v>143</v>
      </c>
      <c r="J189" s="83" t="str">
        <f>C193</f>
        <v>Month 1 In DC</v>
      </c>
      <c r="K189" s="81" t="s">
        <v>144</v>
      </c>
      <c r="L189" s="84">
        <v>44103</v>
      </c>
      <c r="M189" s="84">
        <v>44166</v>
      </c>
      <c r="N189" s="84">
        <v>44229</v>
      </c>
      <c r="O189" s="84">
        <v>44285</v>
      </c>
      <c r="P189" s="84">
        <v>44348</v>
      </c>
      <c r="Q189" s="84">
        <v>44411</v>
      </c>
      <c r="R189" s="84">
        <v>44467</v>
      </c>
      <c r="S189" s="84">
        <f>IFERROR(IF($I189="Before",INDEX(S:S,MATCH($J189,$C:$C,0))-$G189,INDEX(S:S,MATCH($J189,$C:$C,0))+$G189),"")</f>
        <v>44530</v>
      </c>
      <c r="T189" s="84">
        <v>44593</v>
      </c>
      <c r="U189" s="84">
        <v>44649</v>
      </c>
      <c r="V189" s="84">
        <v>44712</v>
      </c>
      <c r="W189" s="84">
        <f>IFERROR(IF($I189="Before",INDEX(W:W,MATCH($J189,$C:$C,0))-$G189,INDEX(W:W,MATCH($J189,$C:$C,0))+$G189),"")</f>
        <v>44467</v>
      </c>
    </row>
    <row r="190" spans="1:24">
      <c r="B190" s="79"/>
      <c r="C190" s="95" t="s">
        <v>169</v>
      </c>
      <c r="D190" s="102" t="s">
        <v>146</v>
      </c>
      <c r="E190" s="102" t="s">
        <v>368</v>
      </c>
      <c r="F190" s="102"/>
      <c r="G190" s="81">
        <v>42</v>
      </c>
      <c r="H190" s="82"/>
      <c r="I190" s="81" t="s">
        <v>143</v>
      </c>
      <c r="J190" s="83" t="str">
        <f>C193</f>
        <v>Month 1 In DC</v>
      </c>
      <c r="K190" s="81" t="s">
        <v>524</v>
      </c>
      <c r="L190" s="84">
        <v>44125</v>
      </c>
      <c r="M190" s="84">
        <v>44188</v>
      </c>
      <c r="N190" s="84">
        <v>44251</v>
      </c>
      <c r="O190" s="84">
        <v>44307</v>
      </c>
      <c r="P190" s="84">
        <v>44370</v>
      </c>
      <c r="Q190" s="84">
        <v>44433</v>
      </c>
      <c r="R190" s="84">
        <v>44489</v>
      </c>
      <c r="S190" s="84">
        <f>IFERROR(IF($I190="Before",INDEX(S:S,MATCH($J190,$C:$C,0))-$G190,INDEX(S:S,MATCH($J190,$C:$C,0))+$G190),"")</f>
        <v>44552</v>
      </c>
      <c r="T190" s="84">
        <v>44615</v>
      </c>
      <c r="U190" s="84">
        <v>44671</v>
      </c>
      <c r="V190" s="84">
        <v>44734</v>
      </c>
      <c r="W190" s="84">
        <f>IFERROR(IF($I190="Before",INDEX(W:W,MATCH($J190,$C:$C,0))-$G190,INDEX(W:W,MATCH($J190,$C:$C,0))+$G190),"")</f>
        <v>44489</v>
      </c>
    </row>
    <row r="191" spans="1:24" ht="15.75" thickBot="1">
      <c r="B191" s="79"/>
      <c r="C191" s="95" t="s">
        <v>838</v>
      </c>
      <c r="D191" s="81" t="s">
        <v>146</v>
      </c>
      <c r="E191" s="81" t="s">
        <v>368</v>
      </c>
      <c r="F191" s="81"/>
      <c r="G191" s="81">
        <v>12</v>
      </c>
      <c r="H191" s="82" t="e">
        <f>NETWORKDAYS(INDEX(#REF!,MATCH(C191,$C$51:$C$195,0)),INDEX(#REF!,MATCH(J191,$C$51:$C$195,0)))-1</f>
        <v>#REF!</v>
      </c>
      <c r="I191" s="81" t="s">
        <v>143</v>
      </c>
      <c r="J191" s="83" t="str">
        <f>C193</f>
        <v>Month 1 In DC</v>
      </c>
      <c r="K191" s="81" t="s">
        <v>147</v>
      </c>
      <c r="L191" s="84">
        <v>44155</v>
      </c>
      <c r="M191" s="84">
        <v>44218</v>
      </c>
      <c r="N191" s="84">
        <v>44281</v>
      </c>
      <c r="O191" s="84">
        <v>44344</v>
      </c>
      <c r="P191" s="84">
        <v>44407</v>
      </c>
      <c r="Q191" s="84">
        <v>44463</v>
      </c>
      <c r="R191" s="84">
        <v>44519</v>
      </c>
      <c r="S191" s="84">
        <v>44571</v>
      </c>
      <c r="T191" s="84">
        <v>44643</v>
      </c>
      <c r="U191" s="84">
        <v>44699</v>
      </c>
      <c r="V191" s="84">
        <v>44762</v>
      </c>
      <c r="W191" s="84">
        <f>IFERROR(IF($I191="Before",INDEX(W:W,MATCH($J191,$C:$C,0))-$G191,INDEX(W:W,MATCH($J191,$C:$C,0))+$G191),"")</f>
        <v>44519</v>
      </c>
    </row>
    <row r="192" spans="1:24" ht="16.5" thickTop="1" thickBot="1">
      <c r="B192" s="79"/>
      <c r="C192" s="95" t="s">
        <v>839</v>
      </c>
      <c r="D192" s="81" t="s">
        <v>146</v>
      </c>
      <c r="E192" s="81" t="s">
        <v>368</v>
      </c>
      <c r="F192" s="81"/>
      <c r="G192" s="81"/>
      <c r="H192" s="82"/>
      <c r="I192" s="81"/>
      <c r="J192" s="83"/>
      <c r="K192" s="81"/>
      <c r="L192" s="84">
        <v>44127</v>
      </c>
      <c r="M192" s="84">
        <v>44190</v>
      </c>
      <c r="N192" s="84">
        <f t="shared" ref="N192:W192" si="2">SUM(N193-40)</f>
        <v>44253</v>
      </c>
      <c r="O192" s="84">
        <f t="shared" si="2"/>
        <v>44316</v>
      </c>
      <c r="P192" s="84">
        <f t="shared" si="2"/>
        <v>44377</v>
      </c>
      <c r="Q192" s="84">
        <f t="shared" si="2"/>
        <v>44435</v>
      </c>
      <c r="R192" s="84">
        <f t="shared" si="2"/>
        <v>44491</v>
      </c>
      <c r="S192" s="84">
        <f>SUM(S193-50)</f>
        <v>44544</v>
      </c>
      <c r="T192" s="84">
        <v>44600</v>
      </c>
      <c r="U192" s="84">
        <v>44663</v>
      </c>
      <c r="V192" s="84">
        <v>44726</v>
      </c>
      <c r="W192" s="84">
        <f t="shared" si="2"/>
        <v>44491</v>
      </c>
      <c r="X192" s="476" t="s">
        <v>1106</v>
      </c>
    </row>
    <row r="193" spans="2:24" ht="15.75" thickTop="1">
      <c r="B193" s="90"/>
      <c r="C193" s="96" t="s">
        <v>494</v>
      </c>
      <c r="D193" s="91" t="s">
        <v>146</v>
      </c>
      <c r="E193" s="91"/>
      <c r="F193" s="91"/>
      <c r="G193" s="91" t="s">
        <v>156</v>
      </c>
      <c r="H193" s="91"/>
      <c r="I193" s="91"/>
      <c r="J193" s="93" t="s">
        <v>157</v>
      </c>
      <c r="K193" s="91" t="s">
        <v>524</v>
      </c>
      <c r="L193" s="94">
        <v>44167</v>
      </c>
      <c r="M193" s="94">
        <v>44230</v>
      </c>
      <c r="N193" s="94">
        <v>44293</v>
      </c>
      <c r="O193" s="373">
        <v>44356</v>
      </c>
      <c r="P193" s="94">
        <v>44417</v>
      </c>
      <c r="Q193" s="94">
        <v>44475</v>
      </c>
      <c r="R193" s="94">
        <v>44531</v>
      </c>
      <c r="S193" s="94">
        <v>44594</v>
      </c>
      <c r="T193" s="94">
        <v>44657</v>
      </c>
      <c r="U193" s="94">
        <v>44713</v>
      </c>
      <c r="V193" s="94">
        <v>44776</v>
      </c>
      <c r="W193" s="94">
        <v>44531</v>
      </c>
      <c r="X193" s="65" t="s">
        <v>847</v>
      </c>
    </row>
    <row r="194" spans="2:24">
      <c r="B194" s="79" t="s">
        <v>158</v>
      </c>
      <c r="C194" s="95" t="s">
        <v>1118</v>
      </c>
      <c r="D194" s="81" t="s">
        <v>146</v>
      </c>
      <c r="E194" s="81" t="s">
        <v>368</v>
      </c>
      <c r="F194" s="81"/>
      <c r="G194" s="81">
        <v>10</v>
      </c>
      <c r="H194" s="82" t="e">
        <f>NETWORKDAYS(INDEX(#REF!,MATCH(C194,$C$51:$C$195,0)),INDEX(#REF!,MATCH(J194,$C$51:$C$195,0)))-1</f>
        <v>#REF!</v>
      </c>
      <c r="I194" s="81" t="s">
        <v>143</v>
      </c>
      <c r="J194" s="83" t="str">
        <f>C195</f>
        <v>Month 2 In DC</v>
      </c>
      <c r="K194" s="81" t="s">
        <v>147</v>
      </c>
      <c r="L194" s="84">
        <v>44189</v>
      </c>
      <c r="M194" s="84">
        <v>44232</v>
      </c>
      <c r="N194" s="84">
        <v>44309</v>
      </c>
      <c r="O194" s="84">
        <v>44372</v>
      </c>
      <c r="P194" s="84">
        <v>44428</v>
      </c>
      <c r="Q194" s="84">
        <v>44491</v>
      </c>
      <c r="R194" s="84">
        <v>44554</v>
      </c>
      <c r="S194" s="84">
        <f>S195-12</f>
        <v>44610</v>
      </c>
      <c r="T194" s="84">
        <v>44673</v>
      </c>
      <c r="U194" s="84">
        <v>44736</v>
      </c>
      <c r="V194" s="84">
        <v>44792</v>
      </c>
      <c r="W194" s="84">
        <v>44554</v>
      </c>
    </row>
    <row r="195" spans="2:24">
      <c r="B195" s="90" t="s">
        <v>158</v>
      </c>
      <c r="C195" s="96" t="s">
        <v>514</v>
      </c>
      <c r="D195" s="91" t="s">
        <v>146</v>
      </c>
      <c r="E195" s="91"/>
      <c r="F195" s="91"/>
      <c r="G195" s="91" t="s">
        <v>159</v>
      </c>
      <c r="H195" s="91"/>
      <c r="I195" s="91"/>
      <c r="J195" s="93" t="s">
        <v>157</v>
      </c>
      <c r="K195" s="91" t="s">
        <v>144</v>
      </c>
      <c r="L195" s="94">
        <v>44201</v>
      </c>
      <c r="M195" s="94">
        <v>44258</v>
      </c>
      <c r="N195" s="94">
        <v>44321</v>
      </c>
      <c r="O195" s="94">
        <v>44384</v>
      </c>
      <c r="P195" s="94">
        <v>44440</v>
      </c>
      <c r="Q195" s="94">
        <v>44503</v>
      </c>
      <c r="R195" s="94">
        <v>44566</v>
      </c>
      <c r="S195" s="94">
        <v>44622</v>
      </c>
      <c r="T195" s="94">
        <v>44685</v>
      </c>
      <c r="U195" s="94">
        <v>44748</v>
      </c>
      <c r="V195" s="94">
        <v>44804</v>
      </c>
      <c r="W195" s="94">
        <v>44566</v>
      </c>
    </row>
    <row r="196" spans="2:24" ht="27" customHeight="1">
      <c r="C196" s="97"/>
      <c r="D196" s="98"/>
      <c r="E196" s="98"/>
      <c r="F196" s="98"/>
      <c r="G196" s="98"/>
      <c r="H196" s="98"/>
      <c r="I196" s="98"/>
      <c r="J196" s="98"/>
      <c r="K196" s="316" t="s">
        <v>525</v>
      </c>
      <c r="L196" s="65">
        <f t="shared" ref="L196:W196" si="3">(L193-L166)</f>
        <v>99</v>
      </c>
      <c r="M196" s="65">
        <f t="shared" si="3"/>
        <v>106</v>
      </c>
      <c r="N196" s="65">
        <f t="shared" si="3"/>
        <v>127</v>
      </c>
      <c r="O196" s="65">
        <f t="shared" si="3"/>
        <v>120</v>
      </c>
      <c r="P196" s="65">
        <f t="shared" si="3"/>
        <v>97</v>
      </c>
      <c r="Q196" s="65">
        <f t="shared" si="3"/>
        <v>99</v>
      </c>
      <c r="R196" s="65">
        <f t="shared" si="3"/>
        <v>99</v>
      </c>
      <c r="S196" s="65">
        <f t="shared" si="3"/>
        <v>113</v>
      </c>
      <c r="T196" s="65">
        <f t="shared" si="3"/>
        <v>127</v>
      </c>
      <c r="U196" s="65">
        <f t="shared" si="3"/>
        <v>120</v>
      </c>
      <c r="V196" s="65">
        <f t="shared" ref="V196" si="4">(V193-V166)</f>
        <v>106</v>
      </c>
      <c r="W196" s="65">
        <f t="shared" si="3"/>
        <v>120</v>
      </c>
      <c r="X196" s="65" t="s">
        <v>843</v>
      </c>
    </row>
    <row r="197" spans="2:24" ht="31.5" hidden="1" customHeight="1">
      <c r="C197" s="97"/>
      <c r="D197" s="98"/>
      <c r="E197" s="98"/>
      <c r="F197" s="98"/>
      <c r="G197" s="98"/>
      <c r="H197" s="98"/>
      <c r="I197" s="98"/>
      <c r="J197" s="98"/>
      <c r="K197" s="292"/>
      <c r="L197" s="65">
        <f t="shared" ref="L197:W197" si="5">SUM(L195-L184)</f>
        <v>98</v>
      </c>
      <c r="M197" s="65">
        <f t="shared" si="5"/>
        <v>106</v>
      </c>
      <c r="N197" s="65">
        <f t="shared" si="5"/>
        <v>44321</v>
      </c>
      <c r="O197" s="65">
        <f t="shared" si="5"/>
        <v>106</v>
      </c>
      <c r="P197" s="65">
        <f t="shared" si="5"/>
        <v>106</v>
      </c>
      <c r="Q197" s="65">
        <f t="shared" si="5"/>
        <v>106</v>
      </c>
      <c r="R197" s="65">
        <f t="shared" si="5"/>
        <v>106</v>
      </c>
      <c r="S197" s="65">
        <f t="shared" si="5"/>
        <v>162</v>
      </c>
      <c r="T197" s="65">
        <f t="shared" si="5"/>
        <v>44685</v>
      </c>
      <c r="U197" s="65">
        <f t="shared" si="5"/>
        <v>99</v>
      </c>
      <c r="V197" s="65">
        <f t="shared" ref="V197" si="6">SUM(V195-V184)</f>
        <v>99</v>
      </c>
      <c r="W197" s="65">
        <f t="shared" si="5"/>
        <v>106</v>
      </c>
    </row>
    <row r="198" spans="2:24">
      <c r="C198" s="97"/>
      <c r="D198" s="98"/>
      <c r="E198" s="98"/>
      <c r="F198" s="98"/>
      <c r="G198" s="98"/>
      <c r="H198" s="98"/>
      <c r="I198" s="98"/>
      <c r="J198" s="98"/>
      <c r="K198" s="292"/>
    </row>
    <row r="199" spans="2:24">
      <c r="C199" s="97"/>
      <c r="D199" s="98"/>
      <c r="E199" s="98"/>
      <c r="F199" s="98"/>
      <c r="G199" s="98"/>
      <c r="H199" s="98"/>
      <c r="I199" s="98"/>
      <c r="J199" s="98"/>
      <c r="K199" s="98"/>
      <c r="L199" s="65">
        <f>(L193-L165)</f>
        <v>126</v>
      </c>
      <c r="M199" s="65">
        <f t="shared" ref="M199:W199" si="7">SUM(M193-M165)</f>
        <v>133</v>
      </c>
      <c r="N199" s="65">
        <f t="shared" si="7"/>
        <v>155</v>
      </c>
      <c r="O199" s="65">
        <f t="shared" si="7"/>
        <v>154</v>
      </c>
      <c r="P199" s="65">
        <f t="shared" si="7"/>
        <v>139</v>
      </c>
      <c r="Q199" s="65">
        <f t="shared" si="7"/>
        <v>134</v>
      </c>
      <c r="R199" s="65">
        <f t="shared" si="7"/>
        <v>134</v>
      </c>
      <c r="S199" s="65">
        <f t="shared" si="7"/>
        <v>141</v>
      </c>
      <c r="T199" s="65">
        <f t="shared" si="7"/>
        <v>162</v>
      </c>
      <c r="U199" s="65">
        <f t="shared" si="7"/>
        <v>169</v>
      </c>
      <c r="V199" s="65">
        <f t="shared" ref="V199" si="8">SUM(V193-V165)</f>
        <v>141</v>
      </c>
      <c r="W199" s="65">
        <f t="shared" si="7"/>
        <v>132</v>
      </c>
      <c r="X199" s="65" t="s">
        <v>842</v>
      </c>
    </row>
    <row r="200" spans="2:24">
      <c r="C200" s="97"/>
      <c r="D200" s="98"/>
      <c r="E200" s="98"/>
      <c r="F200" s="98"/>
      <c r="G200" s="98"/>
      <c r="H200" s="98"/>
      <c r="I200" s="98"/>
      <c r="J200" s="98"/>
      <c r="K200" s="98"/>
    </row>
    <row r="201" spans="2:24">
      <c r="D201" s="98"/>
      <c r="E201" s="98"/>
      <c r="F201" s="98"/>
      <c r="G201" s="98"/>
      <c r="H201" s="98"/>
      <c r="I201" s="98"/>
      <c r="J201" s="98"/>
      <c r="K201" s="98"/>
      <c r="L201" s="65">
        <f>L193-L140</f>
        <v>111</v>
      </c>
      <c r="M201" s="65">
        <f>M193-M140</f>
        <v>119</v>
      </c>
      <c r="N201" s="65">
        <f t="shared" ref="N201:U201" si="9">SUM(N191-N166)</f>
        <v>115</v>
      </c>
      <c r="O201" s="65">
        <f t="shared" si="9"/>
        <v>108</v>
      </c>
      <c r="P201" s="65">
        <f t="shared" si="9"/>
        <v>87</v>
      </c>
      <c r="Q201" s="65">
        <f t="shared" si="9"/>
        <v>87</v>
      </c>
      <c r="R201" s="65">
        <f t="shared" si="9"/>
        <v>87</v>
      </c>
      <c r="S201" s="65">
        <f t="shared" si="9"/>
        <v>90</v>
      </c>
      <c r="T201" s="65">
        <f t="shared" si="9"/>
        <v>113</v>
      </c>
      <c r="U201" s="65">
        <f t="shared" si="9"/>
        <v>106</v>
      </c>
      <c r="V201" s="65">
        <f t="shared" ref="V201" si="10">SUM(V191-V166)</f>
        <v>92</v>
      </c>
      <c r="X201" s="65" t="s">
        <v>1119</v>
      </c>
    </row>
    <row r="202" spans="2:24">
      <c r="C202" s="97"/>
      <c r="D202" s="98"/>
      <c r="E202" s="98"/>
      <c r="F202" s="98"/>
      <c r="G202" s="98"/>
      <c r="H202" s="98"/>
      <c r="I202" s="98"/>
      <c r="J202" s="98"/>
      <c r="K202" s="98"/>
    </row>
    <row r="203" spans="2:24">
      <c r="C203" s="97"/>
      <c r="D203" s="98"/>
      <c r="E203" s="98"/>
      <c r="F203" s="98"/>
      <c r="G203" s="98"/>
      <c r="H203" s="98"/>
      <c r="I203" s="98"/>
      <c r="J203" s="98"/>
      <c r="K203" s="98"/>
      <c r="L203" s="65">
        <f t="shared" ref="L203:U203" si="11">SUM(L192-L165)</f>
        <v>86</v>
      </c>
      <c r="M203" s="65">
        <f t="shared" si="11"/>
        <v>93</v>
      </c>
      <c r="N203" s="65">
        <f t="shared" si="11"/>
        <v>115</v>
      </c>
      <c r="O203" s="65">
        <f t="shared" si="11"/>
        <v>114</v>
      </c>
      <c r="P203" s="65">
        <f t="shared" si="11"/>
        <v>99</v>
      </c>
      <c r="Q203" s="65">
        <f t="shared" si="11"/>
        <v>94</v>
      </c>
      <c r="R203" s="65">
        <f t="shared" si="11"/>
        <v>94</v>
      </c>
      <c r="S203" s="65">
        <f t="shared" si="11"/>
        <v>91</v>
      </c>
      <c r="T203" s="65">
        <f t="shared" si="11"/>
        <v>105</v>
      </c>
      <c r="U203" s="65">
        <f t="shared" si="11"/>
        <v>119</v>
      </c>
      <c r="V203" s="65">
        <f t="shared" ref="V203" si="12">SUM(V192-V165)</f>
        <v>91</v>
      </c>
      <c r="X203" s="65" t="s">
        <v>840</v>
      </c>
    </row>
    <row r="204" spans="2:24">
      <c r="C204" s="97"/>
      <c r="D204" s="98"/>
      <c r="E204" s="98"/>
      <c r="F204" s="98"/>
      <c r="G204" s="98"/>
      <c r="H204" s="98"/>
      <c r="I204" s="98"/>
      <c r="J204" s="98"/>
      <c r="K204" s="98"/>
    </row>
    <row r="205" spans="2:24">
      <c r="U205" s="65">
        <f>U194-U184</f>
        <v>87</v>
      </c>
      <c r="V205" s="65">
        <f>V194-V184</f>
        <v>87</v>
      </c>
      <c r="X205" s="65" t="s">
        <v>1120</v>
      </c>
    </row>
  </sheetData>
  <sheetProtection selectLockedCells="1" selectUnlockedCells="1"/>
  <autoFilter ref="B12:L12" xr:uid="{00000000-0009-0000-0000-000006000000}"/>
  <conditionalFormatting sqref="P122:Q127 P99:Q102 P135:Q135 P113:Q113 O193:Q195 P154:Q157 P139:Q140 P107:Q108 Q104:Q106 P49:Q59 P103 P132:Q133 P61:Q75 P60 O166:Q191 P79:Q97">
    <cfRule type="cellIs" dxfId="3555" priority="4333" operator="between">
      <formula>44225</formula>
      <formula>44256</formula>
    </cfRule>
  </conditionalFormatting>
  <conditionalFormatting sqref="Q122:R127 Q99:R102 Q135:R135 Q113:R113 Q154:R157 Q139:R140 Q193:R195 Q49:R59 N14:N48 N49:O50 L138:R138 L76:R78 L147:R147 L148:P153 L158:R159 Q104:R104 Q132:R133 W139:W159 W96:W97 Q90:R97 Q89 Q75:R75 Q68:Q74 W14:W70 L162:R164 L160:O161 Q61:R67 Q106:R108 Q105 Q166:R191 W167:W191 S167:T186 U185:U190 W162:W164 N79:N89 O79:O97 Q79:R88 V74:W94 P84:P85 S75:T88 U74:U85">
    <cfRule type="cellIs" dxfId="3554" priority="4332" operator="between">
      <formula>44503</formula>
      <formula>44511</formula>
    </cfRule>
  </conditionalFormatting>
  <conditionalFormatting sqref="O13:Q13">
    <cfRule type="cellIs" dxfId="3553" priority="4291" operator="between">
      <formula>44225</formula>
      <formula>44256</formula>
    </cfRule>
  </conditionalFormatting>
  <conditionalFormatting sqref="Q13:R13">
    <cfRule type="cellIs" dxfId="3552" priority="4290" operator="between">
      <formula>44503</formula>
      <formula>44511</formula>
    </cfRule>
  </conditionalFormatting>
  <conditionalFormatting sqref="P14:Q36 P42:Q42">
    <cfRule type="cellIs" dxfId="3551" priority="4275" operator="between">
      <formula>44225</formula>
      <formula>44256</formula>
    </cfRule>
  </conditionalFormatting>
  <conditionalFormatting sqref="Q14:R36 Q42:R42">
    <cfRule type="cellIs" dxfId="3550" priority="4274" operator="between">
      <formula>44503</formula>
      <formula>44511</formula>
    </cfRule>
  </conditionalFormatting>
  <conditionalFormatting sqref="W194 W113 W99:W109 W132:W135 W120:W127">
    <cfRule type="cellIs" dxfId="3549" priority="4031" operator="between">
      <formula>44503</formula>
      <formula>44511</formula>
    </cfRule>
  </conditionalFormatting>
  <conditionalFormatting sqref="W13">
    <cfRule type="cellIs" dxfId="3548" priority="4016" operator="between">
      <formula>44503</formula>
      <formula>44511</formula>
    </cfRule>
  </conditionalFormatting>
  <conditionalFormatting sqref="W193">
    <cfRule type="cellIs" dxfId="3547" priority="3924" operator="between">
      <formula>44503</formula>
      <formula>44511</formula>
    </cfRule>
  </conditionalFormatting>
  <conditionalFormatting sqref="W195">
    <cfRule type="cellIs" dxfId="3546" priority="3913" operator="between">
      <formula>44503</formula>
      <formula>44511</formula>
    </cfRule>
  </conditionalFormatting>
  <conditionalFormatting sqref="W166">
    <cfRule type="cellIs" dxfId="3545" priority="3898" operator="between">
      <formula>44503</formula>
      <formula>44511</formula>
    </cfRule>
  </conditionalFormatting>
  <conditionalFormatting sqref="R120">
    <cfRule type="cellIs" dxfId="3544" priority="3597" operator="between">
      <formula>44503</formula>
      <formula>44511</formula>
    </cfRule>
  </conditionalFormatting>
  <conditionalFormatting sqref="W165">
    <cfRule type="cellIs" dxfId="3543" priority="3883" operator="between">
      <formula>44503</formula>
      <formula>44511</formula>
    </cfRule>
  </conditionalFormatting>
  <conditionalFormatting sqref="L134:M134 P134:R134">
    <cfRule type="cellIs" dxfId="3542" priority="3867" operator="between">
      <formula>44503</formula>
      <formula>44511</formula>
    </cfRule>
  </conditionalFormatting>
  <conditionalFormatting sqref="W114:W117">
    <cfRule type="cellIs" dxfId="3541" priority="3852" operator="between">
      <formula>44503</formula>
      <formula>44511</formula>
    </cfRule>
  </conditionalFormatting>
  <conditionalFormatting sqref="W118">
    <cfRule type="cellIs" dxfId="3540" priority="3837" operator="between">
      <formula>44503</formula>
      <formula>44511</formula>
    </cfRule>
  </conditionalFormatting>
  <conditionalFormatting sqref="W119">
    <cfRule type="cellIs" dxfId="3539" priority="3822" operator="between">
      <formula>44503</formula>
      <formula>44511</formula>
    </cfRule>
  </conditionalFormatting>
  <conditionalFormatting sqref="M118">
    <cfRule type="cellIs" dxfId="3538" priority="3807" operator="between">
      <formula>44503</formula>
      <formula>44511</formula>
    </cfRule>
  </conditionalFormatting>
  <conditionalFormatting sqref="M119">
    <cfRule type="cellIs" dxfId="3537" priority="3792" operator="between">
      <formula>44503</formula>
      <formula>44511</formula>
    </cfRule>
  </conditionalFormatting>
  <conditionalFormatting sqref="M120">
    <cfRule type="cellIs" dxfId="3536" priority="3777" operator="between">
      <formula>44503</formula>
      <formula>44511</formula>
    </cfRule>
  </conditionalFormatting>
  <conditionalFormatting sqref="M121">
    <cfRule type="cellIs" dxfId="3535" priority="3762" operator="between">
      <formula>44503</formula>
      <formula>44511</formula>
    </cfRule>
  </conditionalFormatting>
  <conditionalFormatting sqref="P118">
    <cfRule type="cellIs" dxfId="3534" priority="3747" operator="between">
      <formula>44503</formula>
      <formula>44511</formula>
    </cfRule>
  </conditionalFormatting>
  <conditionalFormatting sqref="P119">
    <cfRule type="cellIs" dxfId="3533" priority="3732" operator="between">
      <formula>44503</formula>
      <formula>44511</formula>
    </cfRule>
  </conditionalFormatting>
  <conditionalFormatting sqref="P120">
    <cfRule type="cellIs" dxfId="3532" priority="3717" operator="between">
      <formula>44503</formula>
      <formula>44511</formula>
    </cfRule>
  </conditionalFormatting>
  <conditionalFormatting sqref="P121">
    <cfRule type="cellIs" dxfId="3531" priority="3702" operator="between">
      <formula>44503</formula>
      <formula>44511</formula>
    </cfRule>
  </conditionalFormatting>
  <conditionalFormatting sqref="Q118">
    <cfRule type="cellIs" dxfId="3530" priority="3687" operator="between">
      <formula>44503</formula>
      <formula>44511</formula>
    </cfRule>
  </conditionalFormatting>
  <conditionalFormatting sqref="Q119">
    <cfRule type="cellIs" dxfId="3529" priority="3672" operator="between">
      <formula>44503</formula>
      <formula>44511</formula>
    </cfRule>
  </conditionalFormatting>
  <conditionalFormatting sqref="Q120">
    <cfRule type="cellIs" dxfId="3528" priority="3657" operator="between">
      <formula>44503</formula>
      <formula>44511</formula>
    </cfRule>
  </conditionalFormatting>
  <conditionalFormatting sqref="Q121">
    <cfRule type="cellIs" dxfId="3527" priority="3642" operator="between">
      <formula>44503</formula>
      <formula>44511</formula>
    </cfRule>
  </conditionalFormatting>
  <conditionalFormatting sqref="R118">
    <cfRule type="cellIs" dxfId="3526" priority="3627" operator="between">
      <formula>44503</formula>
      <formula>44511</formula>
    </cfRule>
  </conditionalFormatting>
  <conditionalFormatting sqref="R119">
    <cfRule type="cellIs" dxfId="3525" priority="3612" operator="between">
      <formula>44503</formula>
      <formula>44511</formula>
    </cfRule>
  </conditionalFormatting>
  <conditionalFormatting sqref="R121">
    <cfRule type="cellIs" dxfId="3524" priority="3582" operator="between">
      <formula>44503</formula>
      <formula>44511</formula>
    </cfRule>
  </conditionalFormatting>
  <conditionalFormatting sqref="P110:Q110">
    <cfRule type="cellIs" dxfId="3523" priority="3493" operator="between">
      <formula>44225</formula>
      <formula>44256</formula>
    </cfRule>
  </conditionalFormatting>
  <conditionalFormatting sqref="Q110:R110">
    <cfRule type="cellIs" dxfId="3522" priority="3492" operator="between">
      <formula>44503</formula>
      <formula>44511</formula>
    </cfRule>
  </conditionalFormatting>
  <conditionalFormatting sqref="W110">
    <cfRule type="cellIs" dxfId="3521" priority="3458" operator="between">
      <formula>44503</formula>
      <formula>44511</formula>
    </cfRule>
  </conditionalFormatting>
  <conditionalFormatting sqref="W111">
    <cfRule type="cellIs" dxfId="3520" priority="3443" operator="between">
      <formula>44503</formula>
      <formula>44511</formula>
    </cfRule>
  </conditionalFormatting>
  <conditionalFormatting sqref="N51:N75 N120:N127 N99:N108 N113 N90:N97 N132:N135">
    <cfRule type="cellIs" dxfId="3519" priority="3409" operator="between">
      <formula>44503</formula>
      <formula>44511</formula>
    </cfRule>
  </conditionalFormatting>
  <conditionalFormatting sqref="N114:N117">
    <cfRule type="cellIs" dxfId="3518" priority="3337" operator="between">
      <formula>44503</formula>
      <formula>44511</formula>
    </cfRule>
  </conditionalFormatting>
  <conditionalFormatting sqref="N118">
    <cfRule type="cellIs" dxfId="3517" priority="3322" operator="between">
      <formula>44503</formula>
      <formula>44511</formula>
    </cfRule>
  </conditionalFormatting>
  <conditionalFormatting sqref="N119">
    <cfRule type="cellIs" dxfId="3516" priority="3307" operator="between">
      <formula>44503</formula>
      <formula>44511</formula>
    </cfRule>
  </conditionalFormatting>
  <conditionalFormatting sqref="O52:O75 O120:O127 O99:O108 O113 O132:O135">
    <cfRule type="cellIs" dxfId="3515" priority="3259" operator="between">
      <formula>44503</formula>
      <formula>44511</formula>
    </cfRule>
  </conditionalFormatting>
  <conditionalFormatting sqref="O114:O117">
    <cfRule type="cellIs" dxfId="3514" priority="3187" operator="between">
      <formula>44503</formula>
      <formula>44511</formula>
    </cfRule>
  </conditionalFormatting>
  <conditionalFormatting sqref="O118">
    <cfRule type="cellIs" dxfId="3513" priority="3172" operator="between">
      <formula>44503</formula>
      <formula>44511</formula>
    </cfRule>
  </conditionalFormatting>
  <conditionalFormatting sqref="O119">
    <cfRule type="cellIs" dxfId="3512" priority="3157" operator="between">
      <formula>44503</formula>
      <formula>44511</formula>
    </cfRule>
  </conditionalFormatting>
  <conditionalFormatting sqref="O154">
    <cfRule type="cellIs" dxfId="3511" priority="3123" operator="between">
      <formula>44503</formula>
      <formula>44511</formula>
    </cfRule>
  </conditionalFormatting>
  <conditionalFormatting sqref="O51">
    <cfRule type="cellIs" dxfId="3510" priority="3094" operator="between">
      <formula>44503</formula>
      <formula>44511</formula>
    </cfRule>
  </conditionalFormatting>
  <conditionalFormatting sqref="O14:O42">
    <cfRule type="cellIs" dxfId="3509" priority="3079" operator="between">
      <formula>44503</formula>
      <formula>44511</formula>
    </cfRule>
  </conditionalFormatting>
  <conditionalFormatting sqref="N154">
    <cfRule type="cellIs" dxfId="3508" priority="3064" operator="between">
      <formula>44503</formula>
      <formula>44511</formula>
    </cfRule>
  </conditionalFormatting>
  <conditionalFormatting sqref="L141:R146">
    <cfRule type="cellIs" dxfId="3507" priority="2991" operator="between">
      <formula>44503</formula>
      <formula>44511</formula>
    </cfRule>
  </conditionalFormatting>
  <conditionalFormatting sqref="P136:Q137">
    <cfRule type="cellIs" dxfId="3506" priority="2942" operator="between">
      <formula>44225</formula>
      <formula>44256</formula>
    </cfRule>
  </conditionalFormatting>
  <conditionalFormatting sqref="Q136:R137">
    <cfRule type="cellIs" dxfId="3505" priority="2941" operator="between">
      <formula>44503</formula>
      <formula>44511</formula>
    </cfRule>
  </conditionalFormatting>
  <conditionalFormatting sqref="W136:W137">
    <cfRule type="cellIs" dxfId="3504" priority="2926" operator="between">
      <formula>44503</formula>
      <formula>44511</formula>
    </cfRule>
  </conditionalFormatting>
  <conditionalFormatting sqref="N136:N137">
    <cfRule type="cellIs" dxfId="3503" priority="2911" operator="between">
      <formula>44503</formula>
      <formula>44511</formula>
    </cfRule>
  </conditionalFormatting>
  <conditionalFormatting sqref="O136:O137">
    <cfRule type="cellIs" dxfId="3502" priority="2896" operator="between">
      <formula>44503</formula>
      <formula>44511</formula>
    </cfRule>
  </conditionalFormatting>
  <conditionalFormatting sqref="W138">
    <cfRule type="cellIs" dxfId="3501" priority="2881" operator="between">
      <formula>44503</formula>
      <formula>44511</formula>
    </cfRule>
  </conditionalFormatting>
  <conditionalFormatting sqref="W112">
    <cfRule type="cellIs" dxfId="3500" priority="2866" operator="between">
      <formula>44503</formula>
      <formula>44511</formula>
    </cfRule>
  </conditionalFormatting>
  <conditionalFormatting sqref="P112:R112">
    <cfRule type="cellIs" dxfId="3499" priority="2851" operator="between">
      <formula>44503</formula>
      <formula>44511</formula>
    </cfRule>
  </conditionalFormatting>
  <conditionalFormatting sqref="P109">
    <cfRule type="cellIs" dxfId="3498" priority="2836" operator="between">
      <formula>44503</formula>
      <formula>44511</formula>
    </cfRule>
  </conditionalFormatting>
  <conditionalFormatting sqref="P104:P106">
    <cfRule type="cellIs" dxfId="3497" priority="2800" operator="between">
      <formula>44503</formula>
      <formula>44511</formula>
    </cfRule>
  </conditionalFormatting>
  <conditionalFormatting sqref="R148:R153">
    <cfRule type="cellIs" dxfId="3496" priority="2787" operator="between">
      <formula>44503</formula>
      <formula>44511</formula>
    </cfRule>
  </conditionalFormatting>
  <conditionalFormatting sqref="Q148:Q153">
    <cfRule type="cellIs" dxfId="3495" priority="2774" operator="between">
      <formula>44503</formula>
      <formula>44511</formula>
    </cfRule>
  </conditionalFormatting>
  <conditionalFormatting sqref="R37:R41">
    <cfRule type="cellIs" dxfId="3494" priority="2759" operator="between">
      <formula>44503</formula>
      <formula>44511</formula>
    </cfRule>
  </conditionalFormatting>
  <conditionalFormatting sqref="Q37:Q41">
    <cfRule type="cellIs" dxfId="3493" priority="2744" operator="between">
      <formula>44503</formula>
      <formula>44511</formula>
    </cfRule>
  </conditionalFormatting>
  <conditionalFormatting sqref="P37:P41">
    <cfRule type="cellIs" dxfId="3492" priority="2729" operator="between">
      <formula>44503</formula>
      <formula>44511</formula>
    </cfRule>
  </conditionalFormatting>
  <conditionalFormatting sqref="R44:R48">
    <cfRule type="cellIs" dxfId="3491" priority="2714" operator="between">
      <formula>44503</formula>
      <formula>44511</formula>
    </cfRule>
  </conditionalFormatting>
  <conditionalFormatting sqref="Q44:Q48">
    <cfRule type="cellIs" dxfId="3490" priority="2699" operator="between">
      <formula>44503</formula>
      <formula>44511</formula>
    </cfRule>
  </conditionalFormatting>
  <conditionalFormatting sqref="P44:P48">
    <cfRule type="cellIs" dxfId="3489" priority="2684" operator="between">
      <formula>44503</formula>
      <formula>44511</formula>
    </cfRule>
  </conditionalFormatting>
  <conditionalFormatting sqref="P43:R43">
    <cfRule type="cellIs" dxfId="3488" priority="2669" operator="between">
      <formula>44503</formula>
      <formula>44511</formula>
    </cfRule>
  </conditionalFormatting>
  <conditionalFormatting sqref="O44:O48">
    <cfRule type="cellIs" dxfId="3487" priority="2654" operator="between">
      <formula>44503</formula>
      <formula>44511</formula>
    </cfRule>
  </conditionalFormatting>
  <conditionalFormatting sqref="O43">
    <cfRule type="cellIs" dxfId="3486" priority="2639" operator="between">
      <formula>44503</formula>
      <formula>44511</formula>
    </cfRule>
  </conditionalFormatting>
  <conditionalFormatting sqref="Q103:R103">
    <cfRule type="cellIs" dxfId="3485" priority="2623" operator="between">
      <formula>44503</formula>
      <formula>44511</formula>
    </cfRule>
  </conditionalFormatting>
  <conditionalFormatting sqref="P128:Q131">
    <cfRule type="cellIs" dxfId="3484" priority="2594" operator="between">
      <formula>44225</formula>
      <formula>44256</formula>
    </cfRule>
  </conditionalFormatting>
  <conditionalFormatting sqref="O128:O131 N128 L129:N131 Q128:R131 W128:W131">
    <cfRule type="cellIs" dxfId="3483" priority="2593" operator="between">
      <formula>44503</formula>
      <formula>44511</formula>
    </cfRule>
  </conditionalFormatting>
  <conditionalFormatting sqref="S193:V195">
    <cfRule type="cellIs" dxfId="3482" priority="2575" operator="between">
      <formula>44503</formula>
      <formula>44511</formula>
    </cfRule>
  </conditionalFormatting>
  <conditionalFormatting sqref="S13:V13">
    <cfRule type="cellIs" dxfId="3481" priority="2560" operator="between">
      <formula>44503</formula>
      <formula>44511</formula>
    </cfRule>
  </conditionalFormatting>
  <conditionalFormatting sqref="S147:S159 S96:S97 S90:S94 S14:S59 S61:S67">
    <cfRule type="cellIs" dxfId="3480" priority="2500" operator="between">
      <formula>44503</formula>
      <formula>44511</formula>
    </cfRule>
  </conditionalFormatting>
  <conditionalFormatting sqref="S113 S120:S125 S132:S135 S188:S191 S99:S109">
    <cfRule type="cellIs" dxfId="3479" priority="2454" operator="between">
      <formula>44503</formula>
      <formula>44511</formula>
    </cfRule>
  </conditionalFormatting>
  <conditionalFormatting sqref="S166">
    <cfRule type="cellIs" dxfId="3478" priority="2382" operator="between">
      <formula>44503</formula>
      <formula>44511</formula>
    </cfRule>
  </conditionalFormatting>
  <conditionalFormatting sqref="S114">
    <cfRule type="cellIs" dxfId="3477" priority="2367" operator="between">
      <formula>44503</formula>
      <formula>44511</formula>
    </cfRule>
  </conditionalFormatting>
  <conditionalFormatting sqref="S118">
    <cfRule type="cellIs" dxfId="3476" priority="2352" operator="between">
      <formula>44503</formula>
      <formula>44511</formula>
    </cfRule>
  </conditionalFormatting>
  <conditionalFormatting sqref="S119">
    <cfRule type="cellIs" dxfId="3475" priority="2337" operator="between">
      <formula>44503</formula>
      <formula>44511</formula>
    </cfRule>
  </conditionalFormatting>
  <conditionalFormatting sqref="S110">
    <cfRule type="cellIs" dxfId="3474" priority="2322" operator="between">
      <formula>44503</formula>
      <formula>44511</formula>
    </cfRule>
  </conditionalFormatting>
  <conditionalFormatting sqref="S111">
    <cfRule type="cellIs" dxfId="3473" priority="2307" operator="between">
      <formula>44503</formula>
      <formula>44511</formula>
    </cfRule>
  </conditionalFormatting>
  <conditionalFormatting sqref="S136">
    <cfRule type="cellIs" dxfId="3472" priority="2292" operator="between">
      <formula>44503</formula>
      <formula>44511</formula>
    </cfRule>
  </conditionalFormatting>
  <conditionalFormatting sqref="S112">
    <cfRule type="cellIs" dxfId="3471" priority="2277" operator="between">
      <formula>44503</formula>
      <formula>44511</formula>
    </cfRule>
  </conditionalFormatting>
  <conditionalFormatting sqref="S128:S131">
    <cfRule type="cellIs" dxfId="3470" priority="2251" operator="between">
      <formula>44503</formula>
      <formula>44511</formula>
    </cfRule>
  </conditionalFormatting>
  <conditionalFormatting sqref="S162:S164">
    <cfRule type="cellIs" dxfId="3469" priority="2238" operator="between">
      <formula>44503</formula>
      <formula>44511</formula>
    </cfRule>
  </conditionalFormatting>
  <conditionalFormatting sqref="S187">
    <cfRule type="cellIs" dxfId="3468" priority="2225" operator="between">
      <formula>44503</formula>
      <formula>44511</formula>
    </cfRule>
  </conditionalFormatting>
  <conditionalFormatting sqref="S126:S127">
    <cfRule type="cellIs" dxfId="3467" priority="2210" operator="between">
      <formula>44503</formula>
      <formula>44511</formula>
    </cfRule>
  </conditionalFormatting>
  <conditionalFormatting sqref="S137:S146">
    <cfRule type="cellIs" dxfId="3466" priority="2195" operator="between">
      <formula>44503</formula>
      <formula>44511</formula>
    </cfRule>
  </conditionalFormatting>
  <conditionalFormatting sqref="S95 W95">
    <cfRule type="cellIs" dxfId="3465" priority="2182" operator="between">
      <formula>44503</formula>
      <formula>44511</formula>
    </cfRule>
  </conditionalFormatting>
  <conditionalFormatting sqref="R89:S89">
    <cfRule type="cellIs" dxfId="3464" priority="2169" operator="between">
      <formula>44503</formula>
      <formula>44511</formula>
    </cfRule>
  </conditionalFormatting>
  <conditionalFormatting sqref="T147:T159 T96:T97 T14:T49 T90:T94 T61:T67 T51:T59">
    <cfRule type="cellIs" dxfId="3463" priority="2147" operator="between">
      <formula>44503</formula>
      <formula>44511</formula>
    </cfRule>
  </conditionalFormatting>
  <conditionalFormatting sqref="T113 T120:T125 T132:T135 T188:T190 T99:T109">
    <cfRule type="cellIs" dxfId="3462" priority="2101" operator="between">
      <formula>44503</formula>
      <formula>44511</formula>
    </cfRule>
  </conditionalFormatting>
  <conditionalFormatting sqref="T114">
    <cfRule type="cellIs" dxfId="3461" priority="2014" operator="between">
      <formula>44503</formula>
      <formula>44511</formula>
    </cfRule>
  </conditionalFormatting>
  <conditionalFormatting sqref="T118">
    <cfRule type="cellIs" dxfId="3460" priority="1999" operator="between">
      <formula>44503</formula>
      <formula>44511</formula>
    </cfRule>
  </conditionalFormatting>
  <conditionalFormatting sqref="T119">
    <cfRule type="cellIs" dxfId="3459" priority="1984" operator="between">
      <formula>44503</formula>
      <formula>44511</formula>
    </cfRule>
  </conditionalFormatting>
  <conditionalFormatting sqref="T110">
    <cfRule type="cellIs" dxfId="3458" priority="1969" operator="between">
      <formula>44503</formula>
      <formula>44511</formula>
    </cfRule>
  </conditionalFormatting>
  <conditionalFormatting sqref="T111">
    <cfRule type="cellIs" dxfId="3457" priority="1954" operator="between">
      <formula>44503</formula>
      <formula>44511</formula>
    </cfRule>
  </conditionalFormatting>
  <conditionalFormatting sqref="T136">
    <cfRule type="cellIs" dxfId="3456" priority="1939" operator="between">
      <formula>44503</formula>
      <formula>44511</formula>
    </cfRule>
  </conditionalFormatting>
  <conditionalFormatting sqref="T112">
    <cfRule type="cellIs" dxfId="3455" priority="1924" operator="between">
      <formula>44503</formula>
      <formula>44511</formula>
    </cfRule>
  </conditionalFormatting>
  <conditionalFormatting sqref="T129:T131">
    <cfRule type="cellIs" dxfId="3454" priority="1911" operator="between">
      <formula>44503</formula>
      <formula>44511</formula>
    </cfRule>
  </conditionalFormatting>
  <conditionalFormatting sqref="T162:T164">
    <cfRule type="cellIs" dxfId="3453" priority="1898" operator="between">
      <formula>44503</formula>
      <formula>44511</formula>
    </cfRule>
  </conditionalFormatting>
  <conditionalFormatting sqref="T187">
    <cfRule type="cellIs" dxfId="3452" priority="1885" operator="between">
      <formula>44503</formula>
      <formula>44511</formula>
    </cfRule>
  </conditionalFormatting>
  <conditionalFormatting sqref="T126:T127">
    <cfRule type="cellIs" dxfId="3451" priority="1870" operator="between">
      <formula>44503</formula>
      <formula>44511</formula>
    </cfRule>
  </conditionalFormatting>
  <conditionalFormatting sqref="T137:T146">
    <cfRule type="cellIs" dxfId="3450" priority="1855" operator="between">
      <formula>44503</formula>
      <formula>44511</formula>
    </cfRule>
  </conditionalFormatting>
  <conditionalFormatting sqref="T95">
    <cfRule type="cellIs" dxfId="3449" priority="1842" operator="between">
      <formula>44503</formula>
      <formula>44511</formula>
    </cfRule>
  </conditionalFormatting>
  <conditionalFormatting sqref="T89">
    <cfRule type="cellIs" dxfId="3448" priority="1829" operator="between">
      <formula>44503</formula>
      <formula>44511</formula>
    </cfRule>
  </conditionalFormatting>
  <conditionalFormatting sqref="S14:T49 S166 S191 S162:T164 S61:T67 S167:T184 S185:U190 S192:V194 U74:U85 S129:T159 S128 S51:T59 S50 S75:T114 U101:U114 S118:U127">
    <cfRule type="cellIs" dxfId="3447" priority="1782" operator="between">
      <formula>44579</formula>
      <formula>44610</formula>
    </cfRule>
  </conditionalFormatting>
  <conditionalFormatting sqref="U140:U164 U14:U49 U51:U67">
    <cfRule type="cellIs" dxfId="3446" priority="1760" operator="between">
      <formula>44503</formula>
      <formula>44511</formula>
    </cfRule>
  </conditionalFormatting>
  <conditionalFormatting sqref="U113 U101:U109 U132:U135 U167:U183 U120:U127">
    <cfRule type="cellIs" dxfId="3445" priority="1714" operator="between">
      <formula>44503</formula>
      <formula>44511</formula>
    </cfRule>
  </conditionalFormatting>
  <conditionalFormatting sqref="U166:V166">
    <cfRule type="cellIs" dxfId="3444" priority="1661" operator="between">
      <formula>44503</formula>
      <formula>44511</formula>
    </cfRule>
  </conditionalFormatting>
  <conditionalFormatting sqref="U114">
    <cfRule type="cellIs" dxfId="3443" priority="1631" operator="between">
      <formula>44503</formula>
      <formula>44511</formula>
    </cfRule>
  </conditionalFormatting>
  <conditionalFormatting sqref="U118">
    <cfRule type="cellIs" dxfId="3442" priority="1616" operator="between">
      <formula>44503</formula>
      <formula>44511</formula>
    </cfRule>
  </conditionalFormatting>
  <conditionalFormatting sqref="U119">
    <cfRule type="cellIs" dxfId="3441" priority="1601" operator="between">
      <formula>44503</formula>
      <formula>44511</formula>
    </cfRule>
  </conditionalFormatting>
  <conditionalFormatting sqref="U110">
    <cfRule type="cellIs" dxfId="3440" priority="1586" operator="between">
      <formula>44503</formula>
      <formula>44511</formula>
    </cfRule>
  </conditionalFormatting>
  <conditionalFormatting sqref="U111">
    <cfRule type="cellIs" dxfId="3439" priority="1571" operator="between">
      <formula>44503</formula>
      <formula>44511</formula>
    </cfRule>
  </conditionalFormatting>
  <conditionalFormatting sqref="U136:U137">
    <cfRule type="cellIs" dxfId="3438" priority="1556" operator="between">
      <formula>44503</formula>
      <formula>44511</formula>
    </cfRule>
  </conditionalFormatting>
  <conditionalFormatting sqref="U138">
    <cfRule type="cellIs" dxfId="3437" priority="1541" operator="between">
      <formula>44503</formula>
      <formula>44511</formula>
    </cfRule>
  </conditionalFormatting>
  <conditionalFormatting sqref="U112">
    <cfRule type="cellIs" dxfId="3436" priority="1526" operator="between">
      <formula>44503</formula>
      <formula>44511</formula>
    </cfRule>
  </conditionalFormatting>
  <conditionalFormatting sqref="U166:V166 U140:U164 U14:U49 U192:V195 U167:U183 U132:U138 U51:U67">
    <cfRule type="cellIs" dxfId="3435" priority="1512" operator="between">
      <formula>44579</formula>
      <formula>44610</formula>
    </cfRule>
  </conditionalFormatting>
  <conditionalFormatting sqref="R74:T74">
    <cfRule type="cellIs" dxfId="3434" priority="1363" operator="between">
      <formula>44503</formula>
      <formula>44511</formula>
    </cfRule>
  </conditionalFormatting>
  <conditionalFormatting sqref="R68:T69">
    <cfRule type="cellIs" dxfId="3433" priority="1350" operator="between">
      <formula>44503</formula>
      <formula>44511</formula>
    </cfRule>
  </conditionalFormatting>
  <conditionalFormatting sqref="U96:U97 U86:U88 U90:U94">
    <cfRule type="cellIs" dxfId="3432" priority="1453" operator="between">
      <formula>44503</formula>
      <formula>44511</formula>
    </cfRule>
  </conditionalFormatting>
  <conditionalFormatting sqref="U99:U100">
    <cfRule type="cellIs" dxfId="3431" priority="1438" operator="between">
      <formula>44503</formula>
      <formula>44511</formula>
    </cfRule>
  </conditionalFormatting>
  <conditionalFormatting sqref="U95">
    <cfRule type="cellIs" dxfId="3430" priority="1406" operator="between">
      <formula>44503</formula>
      <formula>44511</formula>
    </cfRule>
  </conditionalFormatting>
  <conditionalFormatting sqref="U89">
    <cfRule type="cellIs" dxfId="3429" priority="1393" operator="between">
      <formula>44503</formula>
      <formula>44511</formula>
    </cfRule>
  </conditionalFormatting>
  <conditionalFormatting sqref="U86:U100">
    <cfRule type="cellIs" dxfId="3428" priority="1392" operator="between">
      <formula>44579</formula>
      <formula>44610</formula>
    </cfRule>
  </conditionalFormatting>
  <conditionalFormatting sqref="U139">
    <cfRule type="cellIs" dxfId="3427" priority="1377" operator="between">
      <formula>44503</formula>
      <formula>44511</formula>
    </cfRule>
  </conditionalFormatting>
  <conditionalFormatting sqref="U139">
    <cfRule type="cellIs" dxfId="3426" priority="1376" operator="between">
      <formula>44579</formula>
      <formula>44610</formula>
    </cfRule>
  </conditionalFormatting>
  <conditionalFormatting sqref="R70:T70">
    <cfRule type="cellIs" dxfId="3425" priority="1337" operator="between">
      <formula>44503</formula>
      <formula>44511</formula>
    </cfRule>
  </conditionalFormatting>
  <conditionalFormatting sqref="R71:T73 W71:W73">
    <cfRule type="cellIs" dxfId="3424" priority="1324" operator="between">
      <formula>44503</formula>
      <formula>44511</formula>
    </cfRule>
  </conditionalFormatting>
  <conditionalFormatting sqref="S165">
    <cfRule type="cellIs" dxfId="3423" priority="1309" operator="between">
      <formula>44503</formula>
      <formula>44511</formula>
    </cfRule>
  </conditionalFormatting>
  <conditionalFormatting sqref="T166">
    <cfRule type="cellIs" dxfId="3422" priority="1294" operator="between">
      <formula>44503</formula>
      <formula>44511</formula>
    </cfRule>
  </conditionalFormatting>
  <conditionalFormatting sqref="T166">
    <cfRule type="cellIs" dxfId="3421" priority="1293" operator="between">
      <formula>44579</formula>
      <formula>44610</formula>
    </cfRule>
  </conditionalFormatting>
  <conditionalFormatting sqref="T165">
    <cfRule type="cellIs" dxfId="3420" priority="1278" operator="between">
      <formula>44503</formula>
      <formula>44511</formula>
    </cfRule>
  </conditionalFormatting>
  <conditionalFormatting sqref="U165:V165">
    <cfRule type="cellIs" dxfId="3419" priority="1263" operator="between">
      <formula>44503</formula>
      <formula>44511</formula>
    </cfRule>
  </conditionalFormatting>
  <conditionalFormatting sqref="T191:V191">
    <cfRule type="cellIs" dxfId="3418" priority="1249" operator="between">
      <formula>44503</formula>
      <formula>44511</formula>
    </cfRule>
  </conditionalFormatting>
  <conditionalFormatting sqref="T191:V191">
    <cfRule type="cellIs" dxfId="3417" priority="1248" operator="between">
      <formula>44579</formula>
      <formula>44610</formula>
    </cfRule>
  </conditionalFormatting>
  <conditionalFormatting sqref="S160:T160">
    <cfRule type="cellIs" dxfId="3416" priority="1235" operator="between">
      <formula>44503</formula>
      <formula>44511</formula>
    </cfRule>
  </conditionalFormatting>
  <conditionalFormatting sqref="S160:T160">
    <cfRule type="cellIs" dxfId="3415" priority="1234" operator="between">
      <formula>44579</formula>
      <formula>44610</formula>
    </cfRule>
  </conditionalFormatting>
  <conditionalFormatting sqref="S161:T161">
    <cfRule type="cellIs" dxfId="3414" priority="1221" operator="between">
      <formula>44503</formula>
      <formula>44511</formula>
    </cfRule>
  </conditionalFormatting>
  <conditionalFormatting sqref="S161:T161">
    <cfRule type="cellIs" dxfId="3413" priority="1220" operator="between">
      <formula>44579</formula>
      <formula>44610</formula>
    </cfRule>
  </conditionalFormatting>
  <conditionalFormatting sqref="Q60:T60">
    <cfRule type="cellIs" dxfId="3412" priority="1207" operator="between">
      <formula>44503</formula>
      <formula>44511</formula>
    </cfRule>
  </conditionalFormatting>
  <conditionalFormatting sqref="Q60:T60">
    <cfRule type="cellIs" dxfId="3411" priority="1206" operator="between">
      <formula>44579</formula>
      <formula>44610</formula>
    </cfRule>
  </conditionalFormatting>
  <conditionalFormatting sqref="Q109:R109">
    <cfRule type="cellIs" dxfId="3410" priority="1191" operator="between">
      <formula>44503</formula>
      <formula>44511</formula>
    </cfRule>
  </conditionalFormatting>
  <conditionalFormatting sqref="Q109:R109">
    <cfRule type="cellIs" dxfId="3409" priority="1190" operator="between">
      <formula>44579</formula>
      <formula>44610</formula>
    </cfRule>
  </conditionalFormatting>
  <conditionalFormatting sqref="P160:R160">
    <cfRule type="cellIs" dxfId="3408" priority="1177" operator="between">
      <formula>44503</formula>
      <formula>44511</formula>
    </cfRule>
  </conditionalFormatting>
  <conditionalFormatting sqref="P160:R160">
    <cfRule type="cellIs" dxfId="3407" priority="1176" operator="between">
      <formula>44579</formula>
      <formula>44610</formula>
    </cfRule>
  </conditionalFormatting>
  <conditionalFormatting sqref="P161:R161">
    <cfRule type="cellIs" dxfId="3406" priority="1163" operator="between">
      <formula>44503</formula>
      <formula>44511</formula>
    </cfRule>
  </conditionalFormatting>
  <conditionalFormatting sqref="P161:R161">
    <cfRule type="cellIs" dxfId="3405" priority="1162" operator="between">
      <formula>44579</formula>
      <formula>44610</formula>
    </cfRule>
  </conditionalFormatting>
  <conditionalFormatting sqref="R105">
    <cfRule type="cellIs" dxfId="3404" priority="1147" operator="between">
      <formula>44503</formula>
      <formula>44511</formula>
    </cfRule>
  </conditionalFormatting>
  <conditionalFormatting sqref="R105">
    <cfRule type="cellIs" dxfId="3403" priority="1146" operator="between">
      <formula>44579</formula>
      <formula>44610</formula>
    </cfRule>
  </conditionalFormatting>
  <conditionalFormatting sqref="S105">
    <cfRule type="cellIs" dxfId="3402" priority="1131" operator="between">
      <formula>44503</formula>
      <formula>44511</formula>
    </cfRule>
  </conditionalFormatting>
  <conditionalFormatting sqref="S104">
    <cfRule type="cellIs" dxfId="3401" priority="1116" operator="between">
      <formula>44503</formula>
      <formula>44511</formula>
    </cfRule>
  </conditionalFormatting>
  <conditionalFormatting sqref="U184">
    <cfRule type="cellIs" dxfId="3400" priority="546" operator="between">
      <formula>44503</formula>
      <formula>44511</formula>
    </cfRule>
  </conditionalFormatting>
  <conditionalFormatting sqref="U184">
    <cfRule type="cellIs" dxfId="3399" priority="545" operator="between">
      <formula>44579</formula>
      <formula>44610</formula>
    </cfRule>
  </conditionalFormatting>
  <conditionalFormatting sqref="V167:V190">
    <cfRule type="cellIs" dxfId="3398" priority="532" operator="between">
      <formula>44503</formula>
      <formula>44511</formula>
    </cfRule>
  </conditionalFormatting>
  <conditionalFormatting sqref="W160:W161">
    <cfRule type="cellIs" dxfId="3397" priority="423" operator="between">
      <formula>44503</formula>
      <formula>44511</formula>
    </cfRule>
  </conditionalFormatting>
  <conditionalFormatting sqref="W160:W161">
    <cfRule type="cellIs" dxfId="3396" priority="422" operator="between">
      <formula>44579</formula>
      <formula>44610</formula>
    </cfRule>
  </conditionalFormatting>
  <conditionalFormatting sqref="V139:V159 V96:V97 V162:V164 V14:V67">
    <cfRule type="cellIs" dxfId="3395" priority="400" operator="between">
      <formula>44503</formula>
      <formula>44511</formula>
    </cfRule>
  </conditionalFormatting>
  <conditionalFormatting sqref="V113 V132:V135 V120:V127 V99:V109">
    <cfRule type="cellIs" dxfId="3394" priority="385" operator="between">
      <formula>44503</formula>
      <formula>44511</formula>
    </cfRule>
  </conditionalFormatting>
  <conditionalFormatting sqref="V114:V117">
    <cfRule type="cellIs" dxfId="3393" priority="313" operator="between">
      <formula>44503</formula>
      <formula>44511</formula>
    </cfRule>
  </conditionalFormatting>
  <conditionalFormatting sqref="V118">
    <cfRule type="cellIs" dxfId="3392" priority="298" operator="between">
      <formula>44503</formula>
      <formula>44511</formula>
    </cfRule>
  </conditionalFormatting>
  <conditionalFormatting sqref="V119">
    <cfRule type="cellIs" dxfId="3391" priority="283" operator="between">
      <formula>44503</formula>
      <formula>44511</formula>
    </cfRule>
  </conditionalFormatting>
  <conditionalFormatting sqref="V110">
    <cfRule type="cellIs" dxfId="3390" priority="268" operator="between">
      <formula>44503</formula>
      <formula>44511</formula>
    </cfRule>
  </conditionalFormatting>
  <conditionalFormatting sqref="V111">
    <cfRule type="cellIs" dxfId="3389" priority="253" operator="between">
      <formula>44503</formula>
      <formula>44511</formula>
    </cfRule>
  </conditionalFormatting>
  <conditionalFormatting sqref="V136:V137">
    <cfRule type="cellIs" dxfId="3388" priority="238" operator="between">
      <formula>44503</formula>
      <formula>44511</formula>
    </cfRule>
  </conditionalFormatting>
  <conditionalFormatting sqref="V138">
    <cfRule type="cellIs" dxfId="3387" priority="223" operator="between">
      <formula>44503</formula>
      <formula>44511</formula>
    </cfRule>
  </conditionalFormatting>
  <conditionalFormatting sqref="V112">
    <cfRule type="cellIs" dxfId="3386" priority="208" operator="between">
      <formula>44503</formula>
      <formula>44511</formula>
    </cfRule>
  </conditionalFormatting>
  <conditionalFormatting sqref="V128:V131">
    <cfRule type="cellIs" dxfId="3385" priority="195" operator="between">
      <formula>44503</formula>
      <formula>44511</formula>
    </cfRule>
  </conditionalFormatting>
  <conditionalFormatting sqref="V95">
    <cfRule type="cellIs" dxfId="3384" priority="182" operator="between">
      <formula>44503</formula>
      <formula>44511</formula>
    </cfRule>
  </conditionalFormatting>
  <conditionalFormatting sqref="V160:V161">
    <cfRule type="cellIs" dxfId="3383" priority="156" operator="between">
      <formula>44503</formula>
      <formula>44511</formula>
    </cfRule>
  </conditionalFormatting>
  <conditionalFormatting sqref="V160:V161">
    <cfRule type="cellIs" dxfId="3382" priority="155" operator="between">
      <formula>44579</formula>
      <formula>44610</formula>
    </cfRule>
  </conditionalFormatting>
  <conditionalFormatting sqref="U68">
    <cfRule type="cellIs" dxfId="3381" priority="134" operator="between">
      <formula>44503</formula>
      <formula>44511</formula>
    </cfRule>
  </conditionalFormatting>
  <conditionalFormatting sqref="V13:V67 V74:V195">
    <cfRule type="cellIs" dxfId="3380" priority="107" operator="between">
      <formula>44579</formula>
      <formula>44610</formula>
    </cfRule>
  </conditionalFormatting>
  <conditionalFormatting sqref="U131">
    <cfRule type="cellIs" dxfId="3379" priority="94" operator="between">
      <formula>44503</formula>
      <formula>44511</formula>
    </cfRule>
  </conditionalFormatting>
  <conditionalFormatting sqref="U131">
    <cfRule type="cellIs" dxfId="3378" priority="93" operator="between">
      <formula>44579</formula>
      <formula>44610</formula>
    </cfRule>
  </conditionalFormatting>
  <conditionalFormatting sqref="T128">
    <cfRule type="cellIs" dxfId="3377" priority="80" operator="between">
      <formula>44503</formula>
      <formula>44511</formula>
    </cfRule>
  </conditionalFormatting>
  <conditionalFormatting sqref="T128">
    <cfRule type="cellIs" dxfId="3376" priority="79" operator="between">
      <formula>44579</formula>
      <formula>44610</formula>
    </cfRule>
  </conditionalFormatting>
  <conditionalFormatting sqref="T50:U50">
    <cfRule type="cellIs" dxfId="3375" priority="61" operator="between">
      <formula>44503</formula>
      <formula>44511</formula>
    </cfRule>
  </conditionalFormatting>
  <conditionalFormatting sqref="T50:U50">
    <cfRule type="cellIs" dxfId="3374" priority="60" operator="between">
      <formula>44579</formula>
      <formula>44610</formula>
    </cfRule>
  </conditionalFormatting>
  <conditionalFormatting sqref="U128:U130">
    <cfRule type="cellIs" dxfId="3373" priority="44" operator="between">
      <formula>44503</formula>
      <formula>44511</formula>
    </cfRule>
  </conditionalFormatting>
  <conditionalFormatting sqref="U128:U130">
    <cfRule type="cellIs" dxfId="3372" priority="43" operator="between">
      <formula>44579</formula>
      <formula>44610</formula>
    </cfRule>
  </conditionalFormatting>
  <conditionalFormatting sqref="U69:U73">
    <cfRule type="cellIs" dxfId="3371" priority="30" operator="between">
      <formula>44503</formula>
      <formula>44511</formula>
    </cfRule>
  </conditionalFormatting>
  <conditionalFormatting sqref="V68:V73">
    <cfRule type="cellIs" dxfId="3370" priority="17" operator="between">
      <formula>44503</formula>
      <formula>44511</formula>
    </cfRule>
  </conditionalFormatting>
  <conditionalFormatting sqref="S115:U117">
    <cfRule type="cellIs" dxfId="15" priority="2" operator="between">
      <formula>44503</formula>
      <formula>44511</formula>
    </cfRule>
  </conditionalFormatting>
  <conditionalFormatting sqref="S115:U117">
    <cfRule type="cellIs" dxfId="14" priority="1" operator="between">
      <formula>44579</formula>
      <formula>44610</formula>
    </cfRule>
  </conditionalFormatting>
  <hyperlinks>
    <hyperlink ref="B1" location="'Table of Contents'!A1" display="Go back to Table of Contents" xr:uid="{6E6DF8F5-7C10-4390-86EE-76C897457257}"/>
  </hyperlinks>
  <pageMargins left="0.7" right="0.7" top="0.75" bottom="0.75" header="0.3" footer="0.3"/>
  <pageSetup paperSize="17" scale="5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515" operator="between" id="{A3453656-5281-447E-9616-C567C69059D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L193:L195</xm:sqref>
        </x14:conditionalFormatting>
        <x14:conditionalFormatting xmlns:xm="http://schemas.microsoft.com/office/excel/2006/main">
          <x14:cfRule type="cellIs" priority="4514" operator="between" id="{83FB46ED-20BE-42E5-9AE7-C3D9A7A23A2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L193</xm:sqref>
        </x14:conditionalFormatting>
        <x14:conditionalFormatting xmlns:xm="http://schemas.microsoft.com/office/excel/2006/main">
          <x14:cfRule type="cellIs" priority="4513" operator="between" id="{E0C95A42-47BC-487D-9443-F5B8652352B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L194:L195</xm:sqref>
        </x14:conditionalFormatting>
        <x14:conditionalFormatting xmlns:xm="http://schemas.microsoft.com/office/excel/2006/main">
          <x14:cfRule type="cellIs" priority="4511" operator="equal" id="{9361AD8A-68C8-446F-A44F-EE8923C7750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512" operator="equal" id="{A9570C9E-61B9-4993-82A2-2B857AEC8E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M135 M99:M108 M122:M127 M51:M75 M113 M154:M157 M139:M140 M132:M133 M79:M97</xm:sqref>
        </x14:conditionalFormatting>
        <x14:conditionalFormatting xmlns:xm="http://schemas.microsoft.com/office/excel/2006/main">
          <x14:cfRule type="cellIs" priority="4508" operator="equal" id="{7D288EB6-3B4F-45A7-B351-1562D33811C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509" operator="equal" id="{718A1499-F468-4028-91E9-3B1AF9C6042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510" operator="equal" id="{62968504-C886-4A00-A208-15163E529A7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M183 M51:M75 M122:M127 M99:M108 M135 M200 L193:L200 L1:M12 M166:M181 M202 M113 M193:M198 M204:M1048576 L202:L1048576 M154:M157 M139:M140 M132:M133 M185:M191 M79:M97</xm:sqref>
        </x14:conditionalFormatting>
        <x14:conditionalFormatting xmlns:xm="http://schemas.microsoft.com/office/excel/2006/main">
          <x14:cfRule type="cellIs" priority="4506" operator="between" id="{077AE0C4-75E5-4574-B00F-C57FA73C06F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507" operator="equal" id="{C2B54415-FBB3-4D5B-B628-1FA2779C90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L193:L200 L1:L12 L202:L1048576</xm:sqref>
        </x14:conditionalFormatting>
        <x14:conditionalFormatting xmlns:xm="http://schemas.microsoft.com/office/excel/2006/main">
          <x14:cfRule type="cellIs" priority="4504" operator="equal" id="{6C942106-675D-4B54-B920-9C49411DDA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505" operator="equal" id="{D9F61371-9EAF-4F2B-B77B-971DEE480D1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M183 M51:M75 M122:M127 M99:M108 M135 M200 L193:L200 L1:M12 M166:M181 M202 M113 M193:M198 M204:M1048576 L202:L1048576 M154:M157 M139:M140 M132:M133 M185:M191 M79:M97 S75:T88 U74:U85 V74:V94</xm:sqref>
        </x14:conditionalFormatting>
        <x14:conditionalFormatting xmlns:xm="http://schemas.microsoft.com/office/excel/2006/main">
          <x14:cfRule type="cellIs" priority="4502" operator="equal" id="{C7D0E650-E32F-4B9E-A12A-1D4F03F9FD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503" operator="equal" id="{8922E9C1-72C1-4A45-8A70-94F5EB743FE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L135 L51:L75 L139:L140 P139:R140 L154:L157 L132:L133 W139:W159 W162:W164 L79:L109 L113:L127</xm:sqref>
        </x14:conditionalFormatting>
        <x14:conditionalFormatting xmlns:xm="http://schemas.microsoft.com/office/excel/2006/main">
          <x14:cfRule type="cellIs" priority="4499" operator="equal" id="{CF10337E-8712-4F7F-836B-64196DA753E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500" operator="equal" id="{12947E81-77EA-473B-BAD8-AB5329DDE65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501" operator="equal" id="{3FD97762-20EA-4500-AABF-00E44F1AA45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L135 L139:L140 P139:R140 L154:L157 L14:L75 P49:R50 M165:R165 L132:L133 W139:W159 W96:W97 P90:R97 P89:Q89 W51:W70 N185:R191 W185:W191 S185:T186 U185:U190 W162:W164 L79:L109 N79:N89 P79:R88 W74:W94 L113:L127</xm:sqref>
        </x14:conditionalFormatting>
        <x14:conditionalFormatting xmlns:xm="http://schemas.microsoft.com/office/excel/2006/main">
          <x14:cfRule type="cellIs" priority="4498" operator="between" id="{BC1921B4-82D4-4D31-8B5A-D2D44771B2D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M183 M122:M127 M99:M108 L51:M75 M166:M181 M113 L193:M193 L135:M135 L90:L109 M90:M97 L139:M140 P139:R140 M165:R165 M192:N192 M109:O109 L154:M157 L14:N48 L49:R50 L138:R138 L76:R78 L147:R147 L148:P153 L158:R159 L132:M133 W139:W159 W96:W97 O90:R97 O89:Q89 W14:W70 L162:R164 L160:O161 L185:L192 M185:R191 W185:W191 S185:T186 U185:U190 W162:W164 L79:N89 O79:R88 V74:W94 S75:T88 U74:U85 L113:L127</xm:sqref>
        </x14:conditionalFormatting>
        <x14:conditionalFormatting xmlns:xm="http://schemas.microsoft.com/office/excel/2006/main">
          <x14:cfRule type="cellIs" priority="4497" operator="between" id="{798B9D46-5948-4B29-ABB5-AB3D0441B39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M183 M122:M127 M99:M108 L51:M75 M166:M181 M113 L193:M193 L135:M135 L90:L109 M90:M97 L139:M140 P139:R140 M165:R165 M192:N192 M109:O109 L154:M157 L14:N48 L49:R50 L138:R138 L76:R78 L147:R147 L148:P153 L158:R159 L132:M133 W139:W159 W96:W97 O90:R97 O89:Q89 W14:W70 L162:R164 L160:O161 L185:L192 M185:R191 W185:W191 S185:T186 U185:U190 W162:W164 L79:N89 O79:R88 V74:W94 S75:T88 U74:U85 L113:L127</xm:sqref>
        </x14:conditionalFormatting>
        <x14:conditionalFormatting xmlns:xm="http://schemas.microsoft.com/office/excel/2006/main">
          <x14:cfRule type="cellIs" priority="4496" operator="between" id="{E1580380-8535-4352-A8F5-864C551BA27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M183 M122:M127 M99:M108 M200 L51:M75 L1:M12 M166:M181 M202 M113 M193:M198 M204:M1048576 L202:L1048576 L135:M135 L90:L109 M90:M97 L139:M140 P139:R140 M165:R165 M192:N192 M203:O203 M109:O109 L154:M157 L14:N48 L49:R50 L138:R138 L76:R78 L147:R147 L148:P153 L158:R159 L132:M133 W139:W159 W96:W97 O90:R97 O89:Q89 W14:W70 L162:R164 L160:O161 L185:L200 M185:R191 W185:W191 S185:T186 U185:U190 W162:W164 L79:N89 O79:R88 V74:W94 S75:T88 U74:U85 L113:L127</xm:sqref>
        </x14:conditionalFormatting>
        <x14:conditionalFormatting xmlns:xm="http://schemas.microsoft.com/office/excel/2006/main">
          <x14:cfRule type="cellIs" priority="4495" operator="between" id="{C6B7C2C4-C281-4C28-B484-B463EBB915E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M183 M122:M127 M99:M108 L51:M75 M166:M181 M113 M193:M195 L135:M135 L90:L109 M90:M97 L139:M140 P139:R140 M165:R165 M192:N192 M109:O109 L154:M157 L14:N48 L49:R50 L138:R138 L76:R78 L147:R147 L148:P153 L158:R159 L132:M133 W139:W159 W96:W97 O90:R97 O89:Q89 W14:W70 L162:R164 L160:O161 L185:L192 M185:R191 W185:W191 S185:T186 U185:U190 W162:W164 L79:N89 O79:R88 V74:W94 S75:T88 U74:U85 L113:L127</xm:sqref>
        </x14:conditionalFormatting>
        <x14:conditionalFormatting xmlns:xm="http://schemas.microsoft.com/office/excel/2006/main">
          <x14:cfRule type="cellIs" priority="4494" operator="between" id="{7F68CF79-BA56-4183-9388-81F93FD583D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M183 M122:M127 M99:M108 L51:M75 M166:M181 M113 M193 L135:M135 L90:L109 M90:M97 L139:M140 P139:R140 M165:R165 M192:N192 M109:O109 L154:M157 L14:N48 L49:R50 L138:R138 L76:R78 L147:R147 L148:P153 L158:R159 L132:M133 W139:W159 W96:W97 O90:R97 O89:Q89 W14:W70 L162:R164 L160:O161 L185:L192 M185:R191 W185:W191 S185:T186 U185:U190 W162:W164 L79:N89 O79:R88 V74:W94 S75:T88 U74:U85 L113:L127</xm:sqref>
        </x14:conditionalFormatting>
        <x14:conditionalFormatting xmlns:xm="http://schemas.microsoft.com/office/excel/2006/main">
          <x14:cfRule type="cellIs" priority="4493" operator="between" id="{F141F230-B096-48B0-BAAB-0F3E77C2FA3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M194:M195</xm:sqref>
        </x14:conditionalFormatting>
        <x14:conditionalFormatting xmlns:xm="http://schemas.microsoft.com/office/excel/2006/main">
          <x14:cfRule type="cellIs" priority="4491" operator="between" id="{47EE0B2D-F06F-42AA-8714-8A4D6E136EF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492" operator="equal" id="{12FD6C12-8E98-47A1-B519-5A10AD21CC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M183 M1:M12 M122:M127 M99:M108 M200 L51:M75 M166:M181 M202 M113 M193:M198 M204:M1048576 L135:M135 L90:L109 M90:M97 L139:M140 P139:R140 L154:M157 L132:M133 W139:W159 M185:M191 W162:W164 L79:M89 L113:L127</xm:sqref>
        </x14:conditionalFormatting>
        <x14:conditionalFormatting xmlns:xm="http://schemas.microsoft.com/office/excel/2006/main">
          <x14:cfRule type="cellIs" priority="4490" operator="between" id="{5C365925-6BC7-4630-96DE-D66CAE5104B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M9 M192:N192</xm:sqref>
        </x14:conditionalFormatting>
        <x14:conditionalFormatting xmlns:xm="http://schemas.microsoft.com/office/excel/2006/main">
          <x14:cfRule type="cellIs" priority="4489" operator="between" id="{12FBBE5F-A56B-4C58-AE44-2ADD37DD8F3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M9</xm:sqref>
        </x14:conditionalFormatting>
        <x14:conditionalFormatting xmlns:xm="http://schemas.microsoft.com/office/excel/2006/main">
          <x14:cfRule type="cellIs" priority="4487" operator="equal" id="{4A852A70-4BFD-4A95-83EB-6C89F60EC27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88" operator="equal" id="{0CF86368-B48F-420A-91F1-73C7808AE32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M9 M165:R165 M192:N192 M203:O203 M109:O109 L14:N48 L49:R50 L138:R138 L76:R78 W96:W97 O90:R97 O89:Q89 W14:W70 L185:L192 N185:R191 W185:W191 S185:T186 U185:U190 L79:L89 N79:N89 O79:R88 W74:W94 O79:O97 L113:L127</xm:sqref>
        </x14:conditionalFormatting>
        <x14:conditionalFormatting xmlns:xm="http://schemas.microsoft.com/office/excel/2006/main">
          <x14:cfRule type="cellIs" priority="4485" operator="equal" id="{B7916104-9EAB-49BB-8241-BD1F58A419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86" operator="equal" id="{BEE0A3A8-3A75-4B24-83FD-241E7A34E4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M190</xm:sqref>
        </x14:conditionalFormatting>
        <x14:conditionalFormatting xmlns:xm="http://schemas.microsoft.com/office/excel/2006/main">
          <x14:cfRule type="cellIs" priority="4483" operator="equal" id="{AA9D9B5E-0031-4E2A-8E9A-FC51E35CE6F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84" operator="equal" id="{B7214FAB-8289-4067-A077-C13CB5F0D95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M167:M181 M183</xm:sqref>
        </x14:conditionalFormatting>
        <x14:conditionalFormatting xmlns:xm="http://schemas.microsoft.com/office/excel/2006/main">
          <x14:cfRule type="cellIs" priority="4480" operator="equal" id="{1695E0C5-A037-41C1-A061-4642E919A39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81" operator="equal" id="{15CFC7E5-07A0-4325-B05B-B2C9FEF5D87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82" operator="equal" id="{43E06E0A-C136-47CD-9203-2E1BBE25E6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M184</xm:sqref>
        </x14:conditionalFormatting>
        <x14:conditionalFormatting xmlns:xm="http://schemas.microsoft.com/office/excel/2006/main">
          <x14:cfRule type="cellIs" priority="4478" operator="equal" id="{CD5A5F32-E91B-4568-BF9A-0F426DFA89C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79" operator="equal" id="{1D1B2DED-26BF-473E-95D8-902E6E3C155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M184</xm:sqref>
        </x14:conditionalFormatting>
        <x14:conditionalFormatting xmlns:xm="http://schemas.microsoft.com/office/excel/2006/main">
          <x14:cfRule type="cellIs" priority="4477" operator="between" id="{220462E2-3FE5-4CAC-BACC-1A96DC7FFC3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M184</xm:sqref>
        </x14:conditionalFormatting>
        <x14:conditionalFormatting xmlns:xm="http://schemas.microsoft.com/office/excel/2006/main">
          <x14:cfRule type="cellIs" priority="4476" operator="between" id="{BF2C4791-14D2-4D24-9704-7F0E73B8FEF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M184</xm:sqref>
        </x14:conditionalFormatting>
        <x14:conditionalFormatting xmlns:xm="http://schemas.microsoft.com/office/excel/2006/main">
          <x14:cfRule type="cellIs" priority="4475" operator="between" id="{4B706143-400C-4768-889B-2A32BBCA799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M184</xm:sqref>
        </x14:conditionalFormatting>
        <x14:conditionalFormatting xmlns:xm="http://schemas.microsoft.com/office/excel/2006/main">
          <x14:cfRule type="cellIs" priority="4474" operator="between" id="{AA9711B4-A1CE-4AD3-92B8-2A82A8C212E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M184</xm:sqref>
        </x14:conditionalFormatting>
        <x14:conditionalFormatting xmlns:xm="http://schemas.microsoft.com/office/excel/2006/main">
          <x14:cfRule type="cellIs" priority="4473" operator="between" id="{1582849E-DAB4-4C61-A729-44C1265B532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M184</xm:sqref>
        </x14:conditionalFormatting>
        <x14:conditionalFormatting xmlns:xm="http://schemas.microsoft.com/office/excel/2006/main">
          <x14:cfRule type="cellIs" priority="4471" operator="between" id="{658FA1C7-685F-4A53-9AA7-030757BF034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472" operator="equal" id="{25A690F9-F9A8-4C42-9C38-FC7FCBEB888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M184</xm:sqref>
        </x14:conditionalFormatting>
        <x14:conditionalFormatting xmlns:xm="http://schemas.microsoft.com/office/excel/2006/main">
          <x14:cfRule type="cellIs" priority="4470" operator="between" id="{168BBF7C-5C4C-420E-9C56-F32ACE03C23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M191</xm:sqref>
        </x14:conditionalFormatting>
        <x14:conditionalFormatting xmlns:xm="http://schemas.microsoft.com/office/excel/2006/main">
          <x14:cfRule type="cellIs" priority="4467" operator="equal" id="{BFB07636-EE9F-430F-9FA4-5307F832A30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68" operator="equal" id="{1A906B85-4423-4059-B8A8-EB93C6F1E7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69" operator="equal" id="{D954544E-A020-48C4-A93B-52C39C4E184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L14:L50 M14:N48 M49:O50 M203:O203 M109:O109 L138:R138 L76:R78 L147:R147 L148:P153 W14:W50 L185:L192 O79:O97 T75:T88 V74:V94</xm:sqref>
        </x14:conditionalFormatting>
        <x14:conditionalFormatting xmlns:xm="http://schemas.microsoft.com/office/excel/2006/main">
          <x14:cfRule type="cellIs" priority="4458" operator="between" id="{A7C206A3-F054-40F2-A690-B055CBC9BA8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459" operator="equal" id="{A543E36F-9481-4314-BB1F-0FF56146DF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L185:L192</xm:sqref>
        </x14:conditionalFormatting>
        <x14:conditionalFormatting xmlns:xm="http://schemas.microsoft.com/office/excel/2006/main">
          <x14:cfRule type="cellIs" priority="4456" operator="equal" id="{800A2B25-1E50-477A-85ED-0C8B6C48751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57" operator="equal" id="{FE70FE4D-D567-4821-A7A1-E422A6F2031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L190 L14:L50 M14:N48 M49:O50 M165:R165 M109:O109 L138:R138 L76:R78 L147:R147 L148:P153 W14:W50</xm:sqref>
        </x14:conditionalFormatting>
        <x14:conditionalFormatting xmlns:xm="http://schemas.microsoft.com/office/excel/2006/main">
          <x14:cfRule type="cellIs" priority="4455" operator="between" id="{8196F484-C94C-47C2-9F44-B217C208383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L191:L192</xm:sqref>
        </x14:conditionalFormatting>
        <x14:conditionalFormatting xmlns:xm="http://schemas.microsoft.com/office/excel/2006/main">
          <x14:cfRule type="cellIs" priority="4452" operator="equal" id="{B93DE2E1-DC1C-4C8B-AB3F-748606D95F6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53" operator="equal" id="{88133BEF-F0A8-4067-8B36-C554BF82D5E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54" operator="equal" id="{C6A04160-9E4D-4AD9-8F20-5C1D7AC22FC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L183 L167:L181</xm:sqref>
        </x14:conditionalFormatting>
        <x14:conditionalFormatting xmlns:xm="http://schemas.microsoft.com/office/excel/2006/main">
          <x14:cfRule type="cellIs" priority="4450" operator="equal" id="{DAEE7D41-4B9A-4142-8C2B-2C6EECC457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51" operator="equal" id="{5632D0A0-6ED1-45B7-937C-64B18534656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L183 L167:L181</xm:sqref>
        </x14:conditionalFormatting>
        <x14:conditionalFormatting xmlns:xm="http://schemas.microsoft.com/office/excel/2006/main">
          <x14:cfRule type="cellIs" priority="4449" operator="between" id="{FAC202AB-EC31-4F6C-AFB8-A88D537ADEC4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L183 L167:L181</xm:sqref>
        </x14:conditionalFormatting>
        <x14:conditionalFormatting xmlns:xm="http://schemas.microsoft.com/office/excel/2006/main">
          <x14:cfRule type="cellIs" priority="4448" operator="between" id="{5984DFD2-A912-4328-BFD6-75B147B43B2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L183 L167:L181</xm:sqref>
        </x14:conditionalFormatting>
        <x14:conditionalFormatting xmlns:xm="http://schemas.microsoft.com/office/excel/2006/main">
          <x14:cfRule type="cellIs" priority="4447" operator="between" id="{4673BDAA-FC81-4A4A-AD9F-FDC09C641DD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L183 L167:L181</xm:sqref>
        </x14:conditionalFormatting>
        <x14:conditionalFormatting xmlns:xm="http://schemas.microsoft.com/office/excel/2006/main">
          <x14:cfRule type="cellIs" priority="4446" operator="between" id="{533C2634-0112-4798-B7BA-FF559AC0F79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L183 L167:L181</xm:sqref>
        </x14:conditionalFormatting>
        <x14:conditionalFormatting xmlns:xm="http://schemas.microsoft.com/office/excel/2006/main">
          <x14:cfRule type="cellIs" priority="4445" operator="between" id="{33AAAA21-8BE4-4236-A151-C677679D3AE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L183 L167:L181</xm:sqref>
        </x14:conditionalFormatting>
        <x14:conditionalFormatting xmlns:xm="http://schemas.microsoft.com/office/excel/2006/main">
          <x14:cfRule type="cellIs" priority="4443" operator="between" id="{9F61CEBD-787B-42E9-A926-EF368E1CA71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444" operator="equal" id="{113DD4AB-670D-4FC1-AAA5-9DDAC5FD115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L183 L167:L181</xm:sqref>
        </x14:conditionalFormatting>
        <x14:conditionalFormatting xmlns:xm="http://schemas.microsoft.com/office/excel/2006/main">
          <x14:cfRule type="cellIs" priority="4441" operator="equal" id="{5D11D7E0-5F96-4AC8-A6E7-2C62800CE0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42" operator="equal" id="{04BDB6F0-9398-4506-B7A3-97DC21701A5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L183 L167:L181</xm:sqref>
        </x14:conditionalFormatting>
        <x14:conditionalFormatting xmlns:xm="http://schemas.microsoft.com/office/excel/2006/main">
          <x14:cfRule type="cellIs" priority="4438" operator="equal" id="{C06EE38E-8B03-43CB-8F43-79AE8502F26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39" operator="equal" id="{9B2DE43A-D711-4874-99F7-41E93FCAF7B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40" operator="equal" id="{DBE650D0-66CD-4152-99BB-6F9F7AD57EC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L184</xm:sqref>
        </x14:conditionalFormatting>
        <x14:conditionalFormatting xmlns:xm="http://schemas.microsoft.com/office/excel/2006/main">
          <x14:cfRule type="cellIs" priority="4436" operator="equal" id="{78577D16-6B3C-4ED3-A6C3-01D45968B4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37" operator="equal" id="{A59EFE5E-A03F-49EC-83CA-8A8E4028D32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L184</xm:sqref>
        </x14:conditionalFormatting>
        <x14:conditionalFormatting xmlns:xm="http://schemas.microsoft.com/office/excel/2006/main">
          <x14:cfRule type="cellIs" priority="4435" operator="between" id="{1A3E62BC-8688-46A3-A2AB-9FD8B0F16D0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L184</xm:sqref>
        </x14:conditionalFormatting>
        <x14:conditionalFormatting xmlns:xm="http://schemas.microsoft.com/office/excel/2006/main">
          <x14:cfRule type="cellIs" priority="4434" operator="between" id="{1B78816D-B074-433F-BB79-C303D1FE989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L184</xm:sqref>
        </x14:conditionalFormatting>
        <x14:conditionalFormatting xmlns:xm="http://schemas.microsoft.com/office/excel/2006/main">
          <x14:cfRule type="cellIs" priority="4433" operator="between" id="{6EE0CC3D-195B-49EC-97EC-63AB03FFB89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L184</xm:sqref>
        </x14:conditionalFormatting>
        <x14:conditionalFormatting xmlns:xm="http://schemas.microsoft.com/office/excel/2006/main">
          <x14:cfRule type="cellIs" priority="4432" operator="between" id="{545BFB57-FB67-4F30-A2B4-AA2661F0493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L184</xm:sqref>
        </x14:conditionalFormatting>
        <x14:conditionalFormatting xmlns:xm="http://schemas.microsoft.com/office/excel/2006/main">
          <x14:cfRule type="cellIs" priority="4431" operator="between" id="{E21827E7-E7E7-4AEE-8020-8137AA7D88A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L184</xm:sqref>
        </x14:conditionalFormatting>
        <x14:conditionalFormatting xmlns:xm="http://schemas.microsoft.com/office/excel/2006/main">
          <x14:cfRule type="cellIs" priority="4429" operator="between" id="{06E8D5A3-3956-46CA-B675-39821EEF2A8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430" operator="equal" id="{ADFE3372-AEF4-496B-BB31-853D35FAA46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L184</xm:sqref>
        </x14:conditionalFormatting>
        <x14:conditionalFormatting xmlns:xm="http://schemas.microsoft.com/office/excel/2006/main">
          <x14:cfRule type="cellIs" priority="4427" operator="equal" id="{13F7E4B6-4C79-400F-B591-107733CA9E1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28" operator="equal" id="{04F8CDD6-529F-41D7-8033-82F5210BF5B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M166</xm:sqref>
        </x14:conditionalFormatting>
        <x14:conditionalFormatting xmlns:xm="http://schemas.microsoft.com/office/excel/2006/main">
          <x14:cfRule type="cellIs" priority="4422" operator="equal" id="{F0816212-F243-4850-8B04-C9045157FE0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23" operator="equal" id="{76292981-7428-49E6-B864-D4C3DF2F656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L182:M182</xm:sqref>
        </x14:conditionalFormatting>
        <x14:conditionalFormatting xmlns:xm="http://schemas.microsoft.com/office/excel/2006/main">
          <x14:cfRule type="cellIs" priority="4421" operator="between" id="{3A435C9E-6965-4FF8-88B6-676F654165B5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L182:M182</xm:sqref>
        </x14:conditionalFormatting>
        <x14:conditionalFormatting xmlns:xm="http://schemas.microsoft.com/office/excel/2006/main">
          <x14:cfRule type="cellIs" priority="4420" operator="between" id="{50CDC9F3-D0F5-400C-A76C-6C53852F36C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L182:M182</xm:sqref>
        </x14:conditionalFormatting>
        <x14:conditionalFormatting xmlns:xm="http://schemas.microsoft.com/office/excel/2006/main">
          <x14:cfRule type="cellIs" priority="4419" operator="between" id="{9305F9D1-53E0-40E0-BEF1-431D26E207C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L182:M182</xm:sqref>
        </x14:conditionalFormatting>
        <x14:conditionalFormatting xmlns:xm="http://schemas.microsoft.com/office/excel/2006/main">
          <x14:cfRule type="cellIs" priority="4418" operator="between" id="{78F7C246-594B-493B-A540-110E49C456E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L182:M182</xm:sqref>
        </x14:conditionalFormatting>
        <x14:conditionalFormatting xmlns:xm="http://schemas.microsoft.com/office/excel/2006/main">
          <x14:cfRule type="cellIs" priority="4417" operator="between" id="{11256816-A8F3-4D88-8AC8-5067FAF840A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L182:M182</xm:sqref>
        </x14:conditionalFormatting>
        <x14:conditionalFormatting xmlns:xm="http://schemas.microsoft.com/office/excel/2006/main">
          <x14:cfRule type="cellIs" priority="4415" operator="between" id="{7641CD29-27EC-4785-9A9C-10A2C6E972F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416" operator="equal" id="{965D269C-E375-40F4-B410-03A892343D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L182:M182 M165:R165 M192:N192 M109:O109 L14:N48 L49:R50 L138:R138 L76:R78 L147:R147 L148:P153 L158:R159 W96:W97 O90:R97 O89:Q89 W14:W70 L162:R164 L160:O161 N185:R191 W185:W191 S185:T186 U185:U190 N79:N89 O79:R88 W74:W94</xm:sqref>
        </x14:conditionalFormatting>
        <x14:conditionalFormatting xmlns:xm="http://schemas.microsoft.com/office/excel/2006/main">
          <x14:cfRule type="cellIs" priority="4424" operator="equal" id="{E4A370F8-22DB-4B5E-9FE5-3699281D42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25" operator="equal" id="{C4E30FEC-EBE5-481B-9D28-C2DB8DAD8F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26" operator="equal" id="{5E8FD3DF-490E-44E2-82CB-67BF067971A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L182:M182 M192:N192</xm:sqref>
        </x14:conditionalFormatting>
        <x14:conditionalFormatting xmlns:xm="http://schemas.microsoft.com/office/excel/2006/main">
          <x14:cfRule type="cellIs" priority="4413" operator="equal" id="{0C67E7FE-F6FF-4CFC-A6A3-77BF8AFD74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14" operator="equal" id="{1B05731F-1562-4348-8375-5D6B153E699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L182:M182</xm:sqref>
        </x14:conditionalFormatting>
        <x14:conditionalFormatting xmlns:xm="http://schemas.microsoft.com/office/excel/2006/main">
          <x14:cfRule type="cellIs" priority="4411" operator="equal" id="{C7511CBB-3AAE-4CA7-B39D-87C765FC3DA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12" operator="equal" id="{16AA7DFA-15B7-4E35-966D-C443EB25E1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L135 L51:L75 L154:L157 L90:L109 L132:L133</xm:sqref>
        </x14:conditionalFormatting>
        <x14:conditionalFormatting xmlns:xm="http://schemas.microsoft.com/office/excel/2006/main">
          <x14:cfRule type="cellIs" priority="4408" operator="equal" id="{01FC32AD-E5DF-4E34-B1FA-23709C9627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09" operator="equal" id="{04E47C13-1598-4842-842E-BBAA95C604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10" operator="equal" id="{107BF7B3-0E15-4733-8E90-81728A6D33E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L135 L51:L75 L154:L157 L90:L109 L132:L133</xm:sqref>
        </x14:conditionalFormatting>
        <x14:conditionalFormatting xmlns:xm="http://schemas.microsoft.com/office/excel/2006/main">
          <x14:cfRule type="cellIs" priority="4406" operator="equal" id="{1A33EE2B-6AF3-48EB-8FE7-79663EAB221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07" operator="equal" id="{CDA7A46F-834C-4744-927F-9C93410F0F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L135 L51:L75 L154:L157 L90:L109 L132:L133</xm:sqref>
        </x14:conditionalFormatting>
        <x14:conditionalFormatting xmlns:xm="http://schemas.microsoft.com/office/excel/2006/main">
          <x14:cfRule type="cellIs" priority="4405" operator="between" id="{45F62AD9-68D0-4C39-87D9-3A1ABA74909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L166</xm:sqref>
        </x14:conditionalFormatting>
        <x14:conditionalFormatting xmlns:xm="http://schemas.microsoft.com/office/excel/2006/main">
          <x14:cfRule type="cellIs" priority="4404" operator="between" id="{54808DC2-D10C-483A-932B-A81D94AC85E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L166 M165:R165</xm:sqref>
        </x14:conditionalFormatting>
        <x14:conditionalFormatting xmlns:xm="http://schemas.microsoft.com/office/excel/2006/main">
          <x14:cfRule type="cellIs" priority="4401" operator="equal" id="{A38FF26F-9D8C-4149-AF71-4B4C01EE51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02" operator="equal" id="{99589509-BAA2-4510-A4C8-5192CF91371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03" operator="equal" id="{D62EFFF1-4852-4497-A4AC-F73C0577846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L166</xm:sqref>
        </x14:conditionalFormatting>
        <x14:conditionalFormatting xmlns:xm="http://schemas.microsoft.com/office/excel/2006/main">
          <x14:cfRule type="cellIs" priority="4399" operator="between" id="{DE1428AE-DCE5-4BDB-8A6E-0063305F859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400" operator="equal" id="{174CA8CA-C154-4B29-B990-F8132AAD612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L166 M165:R165 M203:O203 S75:T88 U74:U85 V74:V94</xm:sqref>
        </x14:conditionalFormatting>
        <x14:conditionalFormatting xmlns:xm="http://schemas.microsoft.com/office/excel/2006/main">
          <x14:cfRule type="cellIs" priority="4397" operator="equal" id="{C16FC647-BCF7-4C57-BDD1-17491238375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98" operator="equal" id="{3432DEEF-BD0C-4D0D-BC71-05CDDE4FBCA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L166</xm:sqref>
        </x14:conditionalFormatting>
        <x14:conditionalFormatting xmlns:xm="http://schemas.microsoft.com/office/excel/2006/main">
          <x14:cfRule type="cellIs" priority="4396" operator="between" id="{488624E9-5772-4341-813E-0CACE912D21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L166</xm:sqref>
        </x14:conditionalFormatting>
        <x14:conditionalFormatting xmlns:xm="http://schemas.microsoft.com/office/excel/2006/main">
          <x14:cfRule type="cellIs" priority="4395" operator="between" id="{C4FD37B7-8C33-41DE-BF88-CD4C5E494D1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L166</xm:sqref>
        </x14:conditionalFormatting>
        <x14:conditionalFormatting xmlns:xm="http://schemas.microsoft.com/office/excel/2006/main">
          <x14:cfRule type="cellIs" priority="4394" operator="between" id="{273CFDDC-21F2-4930-B868-FF58A702653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L166</xm:sqref>
        </x14:conditionalFormatting>
        <x14:conditionalFormatting xmlns:xm="http://schemas.microsoft.com/office/excel/2006/main">
          <x14:cfRule type="cellIs" priority="4393" operator="between" id="{07E5A029-F3D6-4F81-8CA5-B512E8B7A8E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L166</xm:sqref>
        </x14:conditionalFormatting>
        <x14:conditionalFormatting xmlns:xm="http://schemas.microsoft.com/office/excel/2006/main">
          <x14:cfRule type="cellIs" priority="4392" operator="between" id="{829B5006-EE47-4401-988B-4D72A72C0B6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L166</xm:sqref>
        </x14:conditionalFormatting>
        <x14:conditionalFormatting xmlns:xm="http://schemas.microsoft.com/office/excel/2006/main">
          <x14:cfRule type="cellIs" priority="4390" operator="between" id="{454CA11D-0258-4404-BF1F-91012398D45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391" operator="equal" id="{BA5A8CF9-0198-4625-BB7C-C446033A5A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L166</xm:sqref>
        </x14:conditionalFormatting>
        <x14:conditionalFormatting xmlns:xm="http://schemas.microsoft.com/office/excel/2006/main">
          <x14:cfRule type="cellIs" priority="4388" operator="equal" id="{D1F8D042-D770-4842-80D9-AD6D5F4F295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89" operator="equal" id="{775B6926-25D2-4855-BB44-03EB9AC5F9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L166</xm:sqref>
        </x14:conditionalFormatting>
        <x14:conditionalFormatting xmlns:xm="http://schemas.microsoft.com/office/excel/2006/main">
          <x14:cfRule type="cellIs" priority="4387" operator="between" id="{CEB9767E-DBF9-4A73-8DAD-1DA9A32609E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L196</xm:sqref>
        </x14:conditionalFormatting>
        <x14:conditionalFormatting xmlns:xm="http://schemas.microsoft.com/office/excel/2006/main">
          <x14:cfRule type="cellIs" priority="4386" operator="between" id="{E4D16F9C-BF02-4241-96A0-D8800549D87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L197</xm:sqref>
        </x14:conditionalFormatting>
        <x14:conditionalFormatting xmlns:xm="http://schemas.microsoft.com/office/excel/2006/main">
          <x14:cfRule type="cellIs" priority="4384" operator="equal" id="{29ED6580-839E-4CC6-838F-EF10DB0AB42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85" operator="equal" id="{5801BCDE-D605-4AAD-A0A7-EF559EDA1D4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P51:R59 P122:R127 P99:R102 P113:R113 N139:N140 P135:R135 N156:N157 P154:R157 P107:R108 P103 Q104:R104 P132:R133 P75:R75 P68:Q74 P61:R67 P60 Q106:R106 Q105</xm:sqref>
        </x14:conditionalFormatting>
        <x14:conditionalFormatting xmlns:xm="http://schemas.microsoft.com/office/excel/2006/main">
          <x14:cfRule type="cellIs" priority="4381" operator="equal" id="{C1AE5751-1653-47A6-92D2-89A04ADD4DB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82" operator="equal" id="{CB5ED38A-0FB9-445B-9A6C-529FCBCA2A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83" operator="equal" id="{CE0876DD-9102-47CC-B3BB-2A013FD40CC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N183:R183 P51:R59 P122:R127 P99:R102 N198:R198 N166:R181 P113:R113 N139:N140 P135:R135 N156:N157 N193:R195 N204:R1048576 P154:R157 N200:R202 P107:R108 P103 Q104:R104 P132:R133 P75:R75 P68:Q74 P61:R67 P60 N1:R12 Q106:R106 Q105</xm:sqref>
        </x14:conditionalFormatting>
        <x14:conditionalFormatting xmlns:xm="http://schemas.microsoft.com/office/excel/2006/main">
          <x14:cfRule type="cellIs" priority="4379" operator="equal" id="{5EC1D21F-51BE-4BCE-8927-2ED99AF3CA2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80" operator="equal" id="{9FD974C9-42DA-40B4-8B84-42FDB9741A2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N183:R183 P51:R59 P122:R127 P99:R102 N198:R198 N166:R181 P113:R113 N139:N140 P135:R135 N156:N157 N193:R195 N204:R1048576 P154:R157 N200:R202 P107:R108 P103 Q104:R104 P132:R133 P75:R75 P68:Q74 P61:R67 P60 N1:R12 Q106:R106 Q105</xm:sqref>
        </x14:conditionalFormatting>
        <x14:conditionalFormatting xmlns:xm="http://schemas.microsoft.com/office/excel/2006/main">
          <x14:cfRule type="cellIs" priority="4378" operator="between" id="{C50E98B0-6C67-41DB-8946-3141E24C522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P51:R59 N183:R183 P122:R127 P99:R102 N166:R181 P113:R113 N139:N140 P135:R135 N156:N157 N193:R193 P154:R157 P107:R108 P103 Q104:R104 P132:R133 P75:R75 P68:Q74 P61:R67 P60 Q106:R106 Q105</xm:sqref>
        </x14:conditionalFormatting>
        <x14:conditionalFormatting xmlns:xm="http://schemas.microsoft.com/office/excel/2006/main">
          <x14:cfRule type="cellIs" priority="4377" operator="between" id="{25F4BACF-5687-4AF2-B3A2-A8F2604A9C2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P51:R59 N183:R183 P122:R127 P99:R102 N166:R181 P113:R113 N139:N140 P135:R135 N156:N157 N193:R193 P154:R157 P107:R108 P103 Q104:R104 P132:R133 P75:R75 P68:Q74 P61:R67 P60 Q106:R106 Q105</xm:sqref>
        </x14:conditionalFormatting>
        <x14:conditionalFormatting xmlns:xm="http://schemas.microsoft.com/office/excel/2006/main">
          <x14:cfRule type="cellIs" priority="4376" operator="between" id="{8333CA6D-FE4F-4DA5-AE67-FEC2DD584A2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N183:R183 P51:R59 P122:R127 P99:R102 N198:R198 N166:R181 P113:R113 N139:N140 P135:R135 N156:N157 N193:R195 N204:R1048576 P154:R157 N200:R202 P107:R108 P103 Q104:R104 P132:R133 P75:R75 P68:Q74 P61:R67 P60 N1:R12 Q106:R106 Q105</xm:sqref>
        </x14:conditionalFormatting>
        <x14:conditionalFormatting xmlns:xm="http://schemas.microsoft.com/office/excel/2006/main">
          <x14:cfRule type="cellIs" priority="4375" operator="between" id="{6A0CFE38-5BBE-46CC-AAC0-CA6EBC61733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N183:R183 P51:R59 P122:R127 P99:R102 N166:R181 P113:R113 N139:N140 P135:R135 N156:N157 N193:R195 P154:R157 P107:R108 P103 Q104:R104 P132:R133 P75:R75 P68:Q74 P61:R67 P60 Q106:R106 Q105</xm:sqref>
        </x14:conditionalFormatting>
        <x14:conditionalFormatting xmlns:xm="http://schemas.microsoft.com/office/excel/2006/main">
          <x14:cfRule type="cellIs" priority="4374" operator="between" id="{39EE2F25-1227-4F51-8357-FE44F3F44F4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N183:R183 P51:R59 P122:R127 P99:R102 N166:R181 P113:R113 N139:N140 P135:R135 N156:N157 N193:R193 P154:R157 P107:R108 P103 Q104:R104 P132:R133 P75:R75 P68:Q74 P61:R67 P60 Q106:R106 Q105</xm:sqref>
        </x14:conditionalFormatting>
        <x14:conditionalFormatting xmlns:xm="http://schemas.microsoft.com/office/excel/2006/main">
          <x14:cfRule type="cellIs" priority="4373" operator="between" id="{F63F29BC-09FC-4A8D-ABEA-BDA1070EDF1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N194:R195</xm:sqref>
        </x14:conditionalFormatting>
        <x14:conditionalFormatting xmlns:xm="http://schemas.microsoft.com/office/excel/2006/main">
          <x14:cfRule type="cellIs" priority="4371" operator="between" id="{544C4CAE-E4D9-440E-823A-377CD64FA9B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372" operator="equal" id="{C05B16E3-648F-4817-A0C3-28A725351E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N183:R183 P51:R59 P122:R127 P99:R102 N198:R198 N166:R181 P113:R113 N139:N140 P135:R135 N156:N157 N193:R195 N204:R1048576 P154:R157 N200:R202 P107:R108 P103 Q104:R104 P132:R133 P75:R75 P68:Q74 P61:R67 P60 N1:R12 Q106:R106 Q105</xm:sqref>
        </x14:conditionalFormatting>
        <x14:conditionalFormatting xmlns:xm="http://schemas.microsoft.com/office/excel/2006/main">
          <x14:cfRule type="cellIs" priority="4370" operator="between" id="{1A079E21-DE98-4A3A-B561-429E17D70D5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N9:R9</xm:sqref>
        </x14:conditionalFormatting>
        <x14:conditionalFormatting xmlns:xm="http://schemas.microsoft.com/office/excel/2006/main">
          <x14:cfRule type="cellIs" priority="4369" operator="between" id="{A77D4DBC-295B-4AAF-8C36-E77F23DFC8B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N9:R9</xm:sqref>
        </x14:conditionalFormatting>
        <x14:conditionalFormatting xmlns:xm="http://schemas.microsoft.com/office/excel/2006/main">
          <x14:cfRule type="cellIs" priority="4367" operator="equal" id="{67972E9E-438C-4156-B54F-4A4031FEB3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68" operator="equal" id="{0614728C-6BF1-4D43-AC79-53D32AA3EE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N9:R9</xm:sqref>
        </x14:conditionalFormatting>
        <x14:conditionalFormatting xmlns:xm="http://schemas.microsoft.com/office/excel/2006/main">
          <x14:cfRule type="cellIs" priority="4365" operator="equal" id="{D029FE6A-0146-4723-880B-2F80188543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66" operator="equal" id="{754870F6-1EA3-4C7A-805F-D80DD8B3A4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N190:R190</xm:sqref>
        </x14:conditionalFormatting>
        <x14:conditionalFormatting xmlns:xm="http://schemas.microsoft.com/office/excel/2006/main">
          <x14:cfRule type="cellIs" priority="4363" operator="equal" id="{3E41D474-5BCF-4119-A4FF-861131D38E1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64" operator="equal" id="{FC686B89-2884-4996-9EE0-7D3EA9A0F3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N167:R181 N183:R183</xm:sqref>
        </x14:conditionalFormatting>
        <x14:conditionalFormatting xmlns:xm="http://schemas.microsoft.com/office/excel/2006/main">
          <x14:cfRule type="cellIs" priority="4360" operator="equal" id="{D64FC0DA-8E50-457D-A7A5-CDFD6CC6643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61" operator="equal" id="{A2850922-F8BB-41BE-AE31-99115032369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62" operator="equal" id="{1BCEBFFE-63AE-4507-9B2B-3E0A09B5A7A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N184:R184</xm:sqref>
        </x14:conditionalFormatting>
        <x14:conditionalFormatting xmlns:xm="http://schemas.microsoft.com/office/excel/2006/main">
          <x14:cfRule type="cellIs" priority="4358" operator="equal" id="{D9453E1A-E2C2-4EEE-971D-24A26E4D671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59" operator="equal" id="{0E38440B-673D-4E6E-8307-B73DC690050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N184:R184</xm:sqref>
        </x14:conditionalFormatting>
        <x14:conditionalFormatting xmlns:xm="http://schemas.microsoft.com/office/excel/2006/main">
          <x14:cfRule type="cellIs" priority="4357" operator="between" id="{50275DEC-99C5-44F5-AD3C-26AFB474165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N184:R184</xm:sqref>
        </x14:conditionalFormatting>
        <x14:conditionalFormatting xmlns:xm="http://schemas.microsoft.com/office/excel/2006/main">
          <x14:cfRule type="cellIs" priority="4356" operator="between" id="{14058CAF-A881-4EBF-AFBB-5DDE9C04ECC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N184:R184</xm:sqref>
        </x14:conditionalFormatting>
        <x14:conditionalFormatting xmlns:xm="http://schemas.microsoft.com/office/excel/2006/main">
          <x14:cfRule type="cellIs" priority="4355" operator="between" id="{80226AE7-8AFF-4768-A9F3-3E1F77BD019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N184:R184</xm:sqref>
        </x14:conditionalFormatting>
        <x14:conditionalFormatting xmlns:xm="http://schemas.microsoft.com/office/excel/2006/main">
          <x14:cfRule type="cellIs" priority="4354" operator="between" id="{30F26699-2614-45CB-B595-7ED4D524B65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N184:R184</xm:sqref>
        </x14:conditionalFormatting>
        <x14:conditionalFormatting xmlns:xm="http://schemas.microsoft.com/office/excel/2006/main">
          <x14:cfRule type="cellIs" priority="4353" operator="between" id="{82A41605-07EC-48C0-B369-F3AF79D76F6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N184:R184</xm:sqref>
        </x14:conditionalFormatting>
        <x14:conditionalFormatting xmlns:xm="http://schemas.microsoft.com/office/excel/2006/main">
          <x14:cfRule type="cellIs" priority="4351" operator="between" id="{2A09A043-36DC-4631-95C1-2999CB828FD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352" operator="equal" id="{AD690CBF-A7B0-4659-8B89-631833EC4E0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N184:R184</xm:sqref>
        </x14:conditionalFormatting>
        <x14:conditionalFormatting xmlns:xm="http://schemas.microsoft.com/office/excel/2006/main">
          <x14:cfRule type="cellIs" priority="4350" operator="between" id="{73149DC5-8093-45C1-A974-CDF4952BE9A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N191:R191</xm:sqref>
        </x14:conditionalFormatting>
        <x14:conditionalFormatting xmlns:xm="http://schemas.microsoft.com/office/excel/2006/main">
          <x14:cfRule type="cellIs" priority="4348" operator="equal" id="{36A3228E-08A6-4335-B92A-1173E2F618F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49" operator="equal" id="{EF0C1CF3-CA9F-465C-8DAC-FDCDF6D23E2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N166:R166</xm:sqref>
        </x14:conditionalFormatting>
        <x14:conditionalFormatting xmlns:xm="http://schemas.microsoft.com/office/excel/2006/main">
          <x14:cfRule type="cellIs" priority="4343" operator="equal" id="{677CF054-66E2-44CE-AC0B-A2615025181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44" operator="equal" id="{312BE388-FA44-4F3B-83AC-998F79B0C3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N182:R182</xm:sqref>
        </x14:conditionalFormatting>
        <x14:conditionalFormatting xmlns:xm="http://schemas.microsoft.com/office/excel/2006/main">
          <x14:cfRule type="cellIs" priority="4342" operator="between" id="{626FD101-9488-4CAB-94A9-2556519FEB6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N182:R182</xm:sqref>
        </x14:conditionalFormatting>
        <x14:conditionalFormatting xmlns:xm="http://schemas.microsoft.com/office/excel/2006/main">
          <x14:cfRule type="cellIs" priority="4341" operator="between" id="{D5496993-EB9F-4576-A976-5CE852B5C34D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N182:R182</xm:sqref>
        </x14:conditionalFormatting>
        <x14:conditionalFormatting xmlns:xm="http://schemas.microsoft.com/office/excel/2006/main">
          <x14:cfRule type="cellIs" priority="4340" operator="between" id="{FDAE21F4-F12E-4E51-B063-821C0FFA944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N182:R182</xm:sqref>
        </x14:conditionalFormatting>
        <x14:conditionalFormatting xmlns:xm="http://schemas.microsoft.com/office/excel/2006/main">
          <x14:cfRule type="cellIs" priority="4339" operator="between" id="{283EA5C4-16CD-442E-A0D2-3CBAB224BBF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N182:R182</xm:sqref>
        </x14:conditionalFormatting>
        <x14:conditionalFormatting xmlns:xm="http://schemas.microsoft.com/office/excel/2006/main">
          <x14:cfRule type="cellIs" priority="4338" operator="between" id="{E9842F99-A535-464A-AEDF-68E072C0110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N182:R182</xm:sqref>
        </x14:conditionalFormatting>
        <x14:conditionalFormatting xmlns:xm="http://schemas.microsoft.com/office/excel/2006/main">
          <x14:cfRule type="cellIs" priority="4336" operator="between" id="{0A6220AF-5713-4286-9D79-C8BE363A77B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337" operator="equal" id="{312653A4-E309-467E-A2B0-58CF337992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N182:R182</xm:sqref>
        </x14:conditionalFormatting>
        <x14:conditionalFormatting xmlns:xm="http://schemas.microsoft.com/office/excel/2006/main">
          <x14:cfRule type="cellIs" priority="4345" operator="equal" id="{EA97AF23-11AA-4208-ADC4-95FFB99EC05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46" operator="equal" id="{23C24EEB-D78D-491A-88EF-9DD3777A96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47" operator="equal" id="{C969356F-744C-4F01-B701-8329E0BB8DE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N182:R182</xm:sqref>
        </x14:conditionalFormatting>
        <x14:conditionalFormatting xmlns:xm="http://schemas.microsoft.com/office/excel/2006/main">
          <x14:cfRule type="cellIs" priority="4334" operator="equal" id="{3508F269-407A-4BF6-A459-DF14756FB8A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35" operator="equal" id="{5FFCBADA-58E4-4343-AFC9-73FF2FFD0F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N182:R182</xm:sqref>
        </x14:conditionalFormatting>
        <x14:conditionalFormatting xmlns:xm="http://schemas.microsoft.com/office/excel/2006/main">
          <x14:cfRule type="cellIs" priority="4330" operator="equal" id="{C99D5539-59A2-4613-9658-04081BF15F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31" operator="equal" id="{78EE0E78-29EA-4792-AA50-CE4E011EE8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cellIs" priority="4327" operator="equal" id="{8A7B9943-C2B1-427A-B40E-A46574F888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28" operator="equal" id="{4ED3826E-B7BF-4570-B732-9B09766501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29" operator="equal" id="{295504D5-BC03-4999-A98B-089C3D5EE63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cellIs" priority="4325" operator="equal" id="{9738796A-4F57-4C5E-AF9F-D4701EECB45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26" operator="equal" id="{2361AEE7-38EE-4E77-B0F0-992147E1415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cellIs" priority="4323" operator="equal" id="{678E7EEF-C226-43B0-91C6-A8B3E407587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24" operator="equal" id="{3EF4925E-C2E8-4FC2-9915-0D17F51A01B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cellIs" priority="4320" operator="equal" id="{FE1DF428-839A-49B4-B863-6DE6C6BED8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21" operator="equal" id="{B4A98E75-B49B-4DD1-B4AE-23B357C346C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22" operator="equal" id="{B6B1FB71-7EC2-46BF-A05F-FB666307DEC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cellIs" priority="4319" operator="between" id="{0AC6A284-FD7D-425C-BD7D-5A3A8FC8AFF4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L13:M13</xm:sqref>
        </x14:conditionalFormatting>
        <x14:conditionalFormatting xmlns:xm="http://schemas.microsoft.com/office/excel/2006/main">
          <x14:cfRule type="cellIs" priority="4318" operator="between" id="{8462AD02-69AC-4976-A736-19ADB834CF6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L13:M13</xm:sqref>
        </x14:conditionalFormatting>
        <x14:conditionalFormatting xmlns:xm="http://schemas.microsoft.com/office/excel/2006/main">
          <x14:cfRule type="cellIs" priority="4317" operator="between" id="{86750EDC-C5B7-41B2-ADF1-148A2165839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L13:M13</xm:sqref>
        </x14:conditionalFormatting>
        <x14:conditionalFormatting xmlns:xm="http://schemas.microsoft.com/office/excel/2006/main">
          <x14:cfRule type="cellIs" priority="4316" operator="between" id="{634C99EA-AC19-41FF-9D23-5A42278ACD8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L13:M13</xm:sqref>
        </x14:conditionalFormatting>
        <x14:conditionalFormatting xmlns:xm="http://schemas.microsoft.com/office/excel/2006/main">
          <x14:cfRule type="cellIs" priority="4315" operator="between" id="{93E4BAF3-D8DD-47B8-A199-BAD6402418B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L13:M13</xm:sqref>
        </x14:conditionalFormatting>
        <x14:conditionalFormatting xmlns:xm="http://schemas.microsoft.com/office/excel/2006/main">
          <x14:cfRule type="cellIs" priority="4313" operator="between" id="{23A8DEA1-CDD1-484E-AEA9-87930450024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314" operator="equal" id="{DA274B60-7532-432F-AD54-8871F86A61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L13:M13</xm:sqref>
        </x14:conditionalFormatting>
        <x14:conditionalFormatting xmlns:xm="http://schemas.microsoft.com/office/excel/2006/main">
          <x14:cfRule type="cellIs" priority="4311" operator="equal" id="{360AA492-A063-4C0D-AB00-8EBACEBB8F8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12" operator="equal" id="{817A46AD-A37A-4F44-8EC5-7E0FAAF744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cellIs" priority="4308" operator="equal" id="{96DB194D-BCF7-4C4D-8210-9EFCE0C1E6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09" operator="equal" id="{04D94C18-1859-490C-BA80-D3A9670FA5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10" operator="equal" id="{026792E7-4AC5-4ECB-912E-F9EB758BC28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cellIs" priority="4306" operator="equal" id="{D14C2E0F-1EE2-43F2-9FDD-B89BE26CEA1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07" operator="equal" id="{8623B4C4-D898-4EC3-9097-BF3C1A30BB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cellIs" priority="4304" operator="equal" id="{477A1543-6BA9-4DF1-B589-74368C95071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05" operator="equal" id="{86F99207-651B-4E23-81AB-70FCCEF7C2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4301" operator="equal" id="{B879B96D-BD99-43B4-BB2C-0EF63D235F5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02" operator="equal" id="{104F4110-4E59-446D-92A8-F1901685136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03" operator="equal" id="{50E572A8-A3C9-4077-AD96-A94D564C6F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4299" operator="equal" id="{B9D2AF1A-6352-41E1-9249-003C5B0F6FD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00" operator="equal" id="{F204C4B3-3B6C-4D79-BE79-736590AE217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4298" operator="between" id="{3B71FDF1-377E-4E89-8F09-CD84A8061A6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4297" operator="between" id="{3FC3533B-0811-471E-B598-251701B2B20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4296" operator="between" id="{89274328-0F37-452D-B842-AD8CD014830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4295" operator="between" id="{74ED515E-D4E9-465C-8471-9F70C514128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4294" operator="between" id="{FF261B23-4880-4413-9240-86E4A2C6608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4292" operator="between" id="{CD2539BF-68B9-43E6-B813-5D37D76EB8C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293" operator="equal" id="{06ABB7EA-ABB7-4EB9-89E4-05B32E469F5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N13:R13</xm:sqref>
        </x14:conditionalFormatting>
        <x14:conditionalFormatting xmlns:xm="http://schemas.microsoft.com/office/excel/2006/main">
          <x14:cfRule type="cellIs" priority="4288" operator="equal" id="{C8D9743F-8528-4D78-9B42-2C9548976AF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89" operator="equal" id="{2002933D-BE56-4EBC-814A-F0B44D14DCA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4285" operator="equal" id="{348A32D7-E382-4BE5-9873-3944A7B3A2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86" operator="equal" id="{ED873C66-BC13-4212-9FDA-F47007D9EC0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87" operator="equal" id="{F3C5D592-C7F0-4534-88AE-59A825291E1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4283" operator="equal" id="{051CB17C-D3AB-4578-95B1-A204E52E4D7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84" operator="equal" id="{34B9ECBC-3C68-40C3-8B25-610CB8A3ABA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4282" operator="between" id="{2EF2AD16-7DFB-4E55-8792-FDC6A89D769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4281" operator="between" id="{7B98724F-D088-49F6-83D0-E6F48A3902E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4280" operator="between" id="{0E729CB5-E60B-4492-AD3F-B38382CDF11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4279" operator="between" id="{2FCE8889-54B9-47D3-999E-15891EB51ED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4278" operator="between" id="{C1748653-1CCD-440C-8CA4-B24C7E06574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4276" operator="between" id="{055DCBA9-6C07-40E3-8984-A387543EC56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277" operator="equal" id="{71AE66C4-F501-4A04-940E-4EE92BD56FE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P14:R36 P42:R42</xm:sqref>
        </x14:conditionalFormatting>
        <x14:conditionalFormatting xmlns:xm="http://schemas.microsoft.com/office/excel/2006/main">
          <x14:cfRule type="cellIs" priority="4272" operator="equal" id="{BDE5E662-9CBC-487A-90C1-71B525127CA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73" operator="equal" id="{EC3E7C90-3BD5-4759-A6C8-A07E07BFB6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M114:M117 P114:R117</xm:sqref>
        </x14:conditionalFormatting>
        <x14:conditionalFormatting xmlns:xm="http://schemas.microsoft.com/office/excel/2006/main">
          <x14:cfRule type="cellIs" priority="4270" operator="equal" id="{A93E38A2-B779-4641-8BFF-6CBB450E0A5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71" operator="equal" id="{986142C9-4AFC-426E-BDC0-9D9DD4198D4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M114:M117 P114:R117</xm:sqref>
        </x14:conditionalFormatting>
        <x14:conditionalFormatting xmlns:xm="http://schemas.microsoft.com/office/excel/2006/main">
          <x14:cfRule type="cellIs" priority="4267" operator="equal" id="{836D9B5E-02BB-4A70-9091-2DC52810201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68" operator="equal" id="{6D362B5C-CAD6-4E74-901D-2ED9C0B2E24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69" operator="equal" id="{2E8B045A-9F86-4C0B-8E98-9E344B8783D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M114:M117 P114:R117</xm:sqref>
        </x14:conditionalFormatting>
        <x14:conditionalFormatting xmlns:xm="http://schemas.microsoft.com/office/excel/2006/main">
          <x14:cfRule type="cellIs" priority="4266" operator="between" id="{4F435728-51C5-4F6C-A9FE-0ED957664BF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M114:M117 P114:R117</xm:sqref>
        </x14:conditionalFormatting>
        <x14:conditionalFormatting xmlns:xm="http://schemas.microsoft.com/office/excel/2006/main">
          <x14:cfRule type="cellIs" priority="4265" operator="between" id="{A27CFF81-1913-4CE6-A46B-672CB500896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M114:M117 P114:R117</xm:sqref>
        </x14:conditionalFormatting>
        <x14:conditionalFormatting xmlns:xm="http://schemas.microsoft.com/office/excel/2006/main">
          <x14:cfRule type="cellIs" priority="4264" operator="between" id="{D219FD40-9CA1-486D-9686-CD0D80C14AF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M114:M117 P114:R117</xm:sqref>
        </x14:conditionalFormatting>
        <x14:conditionalFormatting xmlns:xm="http://schemas.microsoft.com/office/excel/2006/main">
          <x14:cfRule type="cellIs" priority="4263" operator="between" id="{F4964FAF-409D-4759-B7A0-0CD65F1D70E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M114:M117 P114:R117</xm:sqref>
        </x14:conditionalFormatting>
        <x14:conditionalFormatting xmlns:xm="http://schemas.microsoft.com/office/excel/2006/main">
          <x14:cfRule type="cellIs" priority="4262" operator="between" id="{3DE6F0E1-6A78-4F1B-9047-4854C7026CE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M114:M117 P114:R117</xm:sqref>
        </x14:conditionalFormatting>
        <x14:conditionalFormatting xmlns:xm="http://schemas.microsoft.com/office/excel/2006/main">
          <x14:cfRule type="cellIs" priority="4260" operator="between" id="{A7F32309-9B8E-4AD3-8DB8-7A0913FC3C7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261" operator="equal" id="{B0242E7C-F854-4B08-80B1-C467FD2DAFF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M114:M117 P114:R117</xm:sqref>
        </x14:conditionalFormatting>
        <x14:conditionalFormatting xmlns:xm="http://schemas.microsoft.com/office/excel/2006/main">
          <x14:cfRule type="cellIs" priority="4257" operator="equal" id="{40D186EC-C9E1-4DDB-B452-A7588AB9300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58" operator="equal" id="{C5E99CEE-E490-42BD-856F-1C2BFC97C3C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59" operator="equal" id="{573727B8-F254-4057-A86A-B305232495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M114:M117 P114:R117</xm:sqref>
        </x14:conditionalFormatting>
        <x14:conditionalFormatting xmlns:xm="http://schemas.microsoft.com/office/excel/2006/main">
          <x14:cfRule type="cellIs" priority="4255" operator="equal" id="{79DEFF7D-2848-4B29-AA4F-145DB3F4A2A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56" operator="equal" id="{83CA119B-C780-466E-81A3-D2BD4C15776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M114:M117 P114:R117</xm:sqref>
        </x14:conditionalFormatting>
        <x14:conditionalFormatting xmlns:xm="http://schemas.microsoft.com/office/excel/2006/main">
          <x14:cfRule type="cellIs" priority="4215" operator="equal" id="{869A5B48-F0B9-4B3B-A0C7-D996F92E613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16" operator="equal" id="{61E4F0E8-F4F6-4D1E-A64B-FE70B10654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M98 P98:R98</xm:sqref>
        </x14:conditionalFormatting>
        <x14:conditionalFormatting xmlns:xm="http://schemas.microsoft.com/office/excel/2006/main">
          <x14:cfRule type="cellIs" priority="4213" operator="equal" id="{D7CA9B11-9BE2-4090-B37C-9D9C77F3DD6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14" operator="equal" id="{0D94E9FB-9D2B-4D50-B4DD-D4B36BA0F5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M98 P98:R98</xm:sqref>
        </x14:conditionalFormatting>
        <x14:conditionalFormatting xmlns:xm="http://schemas.microsoft.com/office/excel/2006/main">
          <x14:cfRule type="cellIs" priority="4210" operator="equal" id="{6158EDA9-6036-430F-876C-3056020BCFE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11" operator="equal" id="{A4D53B4B-7D90-4EC5-A6BD-1CDAD1DA50B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12" operator="equal" id="{D8D1A6D9-3F98-4B0A-8B53-7EAE0F5313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M98 P98:R98</xm:sqref>
        </x14:conditionalFormatting>
        <x14:conditionalFormatting xmlns:xm="http://schemas.microsoft.com/office/excel/2006/main">
          <x14:cfRule type="cellIs" priority="4209" operator="between" id="{DDA6B05A-3B3C-4978-87F7-B2D44FD1D1E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M98 P98:R98</xm:sqref>
        </x14:conditionalFormatting>
        <x14:conditionalFormatting xmlns:xm="http://schemas.microsoft.com/office/excel/2006/main">
          <x14:cfRule type="cellIs" priority="4208" operator="between" id="{75020E96-B4FA-4C50-9C93-E67AD6D2C39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M98 P98:R98</xm:sqref>
        </x14:conditionalFormatting>
        <x14:conditionalFormatting xmlns:xm="http://schemas.microsoft.com/office/excel/2006/main">
          <x14:cfRule type="cellIs" priority="4207" operator="between" id="{8B006840-0F9B-4FC7-8447-4D3DA300963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M98 P98:R98</xm:sqref>
        </x14:conditionalFormatting>
        <x14:conditionalFormatting xmlns:xm="http://schemas.microsoft.com/office/excel/2006/main">
          <x14:cfRule type="cellIs" priority="4206" operator="between" id="{A4E47B3A-D87C-400D-BFC1-6049C3643BD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M98 P98:R98</xm:sqref>
        </x14:conditionalFormatting>
        <x14:conditionalFormatting xmlns:xm="http://schemas.microsoft.com/office/excel/2006/main">
          <x14:cfRule type="cellIs" priority="4205" operator="between" id="{BBC11913-B346-47EC-9BF0-2094534DBC5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M98 P98:R98</xm:sqref>
        </x14:conditionalFormatting>
        <x14:conditionalFormatting xmlns:xm="http://schemas.microsoft.com/office/excel/2006/main">
          <x14:cfRule type="cellIs" priority="4203" operator="between" id="{D89EDB2B-1204-4076-84BC-9A3AA2E833A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204" operator="equal" id="{26C83C5B-0889-4568-BE20-B3BE87D31B7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M98 P98:R98</xm:sqref>
        </x14:conditionalFormatting>
        <x14:conditionalFormatting xmlns:xm="http://schemas.microsoft.com/office/excel/2006/main">
          <x14:cfRule type="cellIs" priority="4200" operator="equal" id="{3C4DA48C-1AED-4720-955D-C9911B6DE3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01" operator="equal" id="{27494FF8-883C-4121-83B1-AE79910179A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02" operator="equal" id="{5FFF040E-D616-4F1B-83CB-B88E83B8EF4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M98 P98:R98</xm:sqref>
        </x14:conditionalFormatting>
        <x14:conditionalFormatting xmlns:xm="http://schemas.microsoft.com/office/excel/2006/main">
          <x14:cfRule type="cellIs" priority="4198" operator="equal" id="{6D170DCB-2BCC-4D85-8E38-C31E7B04AB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99" operator="equal" id="{07E04FAF-F8D4-49A7-839D-13C05CFE166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M98 P98:R98</xm:sqref>
        </x14:conditionalFormatting>
        <x14:conditionalFormatting xmlns:xm="http://schemas.microsoft.com/office/excel/2006/main">
          <x14:cfRule type="cellIs" priority="4196" operator="between" id="{36D0A83C-0CE9-4A34-878A-292EC5824DD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97" operator="equal" id="{7E4578E9-C0CD-47A6-97FA-A74BE6DE3F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M196</xm:sqref>
        </x14:conditionalFormatting>
        <x14:conditionalFormatting xmlns:xm="http://schemas.microsoft.com/office/excel/2006/main">
          <x14:cfRule type="cellIs" priority="4195" operator="between" id="{1FAF122E-2989-47C8-B2E4-50B45B73667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M196</xm:sqref>
        </x14:conditionalFormatting>
        <x14:conditionalFormatting xmlns:xm="http://schemas.microsoft.com/office/excel/2006/main">
          <x14:cfRule type="cellIs" priority="4192" operator="equal" id="{65DDF081-3240-481E-ACDD-27520AA13BA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93" operator="equal" id="{FAA636FE-AD6F-4AD4-AADB-972554D7B48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94" operator="equal" id="{40CCCE27-9375-4981-9680-AEC95CD22E3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N196</xm:sqref>
        </x14:conditionalFormatting>
        <x14:conditionalFormatting xmlns:xm="http://schemas.microsoft.com/office/excel/2006/main">
          <x14:cfRule type="cellIs" priority="4190" operator="equal" id="{B0183B6A-77A9-4171-A5D2-4C8BCB9A9FF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91" operator="equal" id="{D4FD6AE6-ECB4-4DD8-BBB6-46057C20DBE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N196</xm:sqref>
        </x14:conditionalFormatting>
        <x14:conditionalFormatting xmlns:xm="http://schemas.microsoft.com/office/excel/2006/main">
          <x14:cfRule type="cellIs" priority="4189" operator="between" id="{C11A4979-5378-4EFB-9AFD-EE07B538631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N196</xm:sqref>
        </x14:conditionalFormatting>
        <x14:conditionalFormatting xmlns:xm="http://schemas.microsoft.com/office/excel/2006/main">
          <x14:cfRule type="cellIs" priority="4187" operator="between" id="{0FA52309-7C93-4F1F-9AA1-AF8D49E78C6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88" operator="equal" id="{BE1D18BA-D349-477D-83D3-8C276EB3556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N196</xm:sqref>
        </x14:conditionalFormatting>
        <x14:conditionalFormatting xmlns:xm="http://schemas.microsoft.com/office/excel/2006/main">
          <x14:cfRule type="cellIs" priority="4185" operator="between" id="{62EFB79B-13F9-4519-8386-ED6BB948CA7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86" operator="equal" id="{0ECD3E7D-13C3-4BF5-9332-47D03318F3F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N196</xm:sqref>
        </x14:conditionalFormatting>
        <x14:conditionalFormatting xmlns:xm="http://schemas.microsoft.com/office/excel/2006/main">
          <x14:cfRule type="cellIs" priority="4184" operator="between" id="{673116B1-500F-4DD6-BA28-C111AE77082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N196</xm:sqref>
        </x14:conditionalFormatting>
        <x14:conditionalFormatting xmlns:xm="http://schemas.microsoft.com/office/excel/2006/main">
          <x14:cfRule type="cellIs" priority="4181" operator="equal" id="{43088389-00A2-44C3-99F6-25AE40E08BF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82" operator="equal" id="{DA1E7C29-A893-4203-9EB2-1B0C5A8163C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83" operator="equal" id="{40F4C75C-B4A4-4A48-97A1-D3B5455893E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O196</xm:sqref>
        </x14:conditionalFormatting>
        <x14:conditionalFormatting xmlns:xm="http://schemas.microsoft.com/office/excel/2006/main">
          <x14:cfRule type="cellIs" priority="4179" operator="equal" id="{486A51D3-2C8F-4821-85E7-F8998BC43D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80" operator="equal" id="{24112DEC-883B-4EDB-A629-C4F2F106592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O196</xm:sqref>
        </x14:conditionalFormatting>
        <x14:conditionalFormatting xmlns:xm="http://schemas.microsoft.com/office/excel/2006/main">
          <x14:cfRule type="cellIs" priority="4178" operator="between" id="{91170E84-5C1B-49D6-8607-F0F1D95BFBA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O196</xm:sqref>
        </x14:conditionalFormatting>
        <x14:conditionalFormatting xmlns:xm="http://schemas.microsoft.com/office/excel/2006/main">
          <x14:cfRule type="cellIs" priority="4176" operator="between" id="{5358A46F-DEE1-424A-8485-536E9C8454D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77" operator="equal" id="{D86287EE-0C73-419B-939A-5AC74FE4B00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O196</xm:sqref>
        </x14:conditionalFormatting>
        <x14:conditionalFormatting xmlns:xm="http://schemas.microsoft.com/office/excel/2006/main">
          <x14:cfRule type="cellIs" priority="4174" operator="between" id="{829620C8-D23C-4DB0-9106-23B06E5DF2C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75" operator="equal" id="{B866AFC2-D307-4FA4-A6EC-6D457A5979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O196</xm:sqref>
        </x14:conditionalFormatting>
        <x14:conditionalFormatting xmlns:xm="http://schemas.microsoft.com/office/excel/2006/main">
          <x14:cfRule type="cellIs" priority="4173" operator="between" id="{A0A01A65-657E-4DBD-89BB-EF0004A5960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O196</xm:sqref>
        </x14:conditionalFormatting>
        <x14:conditionalFormatting xmlns:xm="http://schemas.microsoft.com/office/excel/2006/main">
          <x14:cfRule type="cellIs" priority="4170" operator="equal" id="{10367DA1-C623-400E-AD3E-16569E2D6A5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71" operator="equal" id="{A436C238-2EF0-4BB2-9A17-712DCE617E6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72" operator="equal" id="{5A6CA874-F5BC-44C1-A54B-0E569666FF4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P196</xm:sqref>
        </x14:conditionalFormatting>
        <x14:conditionalFormatting xmlns:xm="http://schemas.microsoft.com/office/excel/2006/main">
          <x14:cfRule type="cellIs" priority="4168" operator="equal" id="{48C7EAC5-E08C-439E-BB97-8798FE75DF4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69" operator="equal" id="{9DD1E911-4BAE-43BE-ACF1-D286058F3CB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P196</xm:sqref>
        </x14:conditionalFormatting>
        <x14:conditionalFormatting xmlns:xm="http://schemas.microsoft.com/office/excel/2006/main">
          <x14:cfRule type="cellIs" priority="4167" operator="between" id="{2BB135FB-7DBC-4EBA-8C7D-9906B04C8F1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P196</xm:sqref>
        </x14:conditionalFormatting>
        <x14:conditionalFormatting xmlns:xm="http://schemas.microsoft.com/office/excel/2006/main">
          <x14:cfRule type="cellIs" priority="4165" operator="between" id="{50B61345-CE0E-49DE-87C2-B581F1BBF91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66" operator="equal" id="{F016F4A9-F132-4EAF-BFDB-CC4D93309E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P196</xm:sqref>
        </x14:conditionalFormatting>
        <x14:conditionalFormatting xmlns:xm="http://schemas.microsoft.com/office/excel/2006/main">
          <x14:cfRule type="cellIs" priority="4163" operator="between" id="{E620DEE1-744D-4AE7-A014-64F7BD4DC14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64" operator="equal" id="{F2C291AA-1BF0-4CBD-BC89-E3ADED96B4C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P196</xm:sqref>
        </x14:conditionalFormatting>
        <x14:conditionalFormatting xmlns:xm="http://schemas.microsoft.com/office/excel/2006/main">
          <x14:cfRule type="cellIs" priority="4162" operator="between" id="{F7917D4A-C7B6-4291-9FD1-669DBB531C8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P196</xm:sqref>
        </x14:conditionalFormatting>
        <x14:conditionalFormatting xmlns:xm="http://schemas.microsoft.com/office/excel/2006/main">
          <x14:cfRule type="cellIs" priority="4159" operator="equal" id="{D193B3BA-E978-46AB-AC93-467972CB0C6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60" operator="equal" id="{299F786F-32C8-44E9-A29F-6948BCC5E6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61" operator="equal" id="{46973CA7-28AB-44EB-94A3-C154999C107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Q196</xm:sqref>
        </x14:conditionalFormatting>
        <x14:conditionalFormatting xmlns:xm="http://schemas.microsoft.com/office/excel/2006/main">
          <x14:cfRule type="cellIs" priority="4157" operator="equal" id="{83099E9C-752B-4A30-9258-B27F095286B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58" operator="equal" id="{E11EE4CB-8A82-4714-98A8-418C033AEEA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Q196</xm:sqref>
        </x14:conditionalFormatting>
        <x14:conditionalFormatting xmlns:xm="http://schemas.microsoft.com/office/excel/2006/main">
          <x14:cfRule type="cellIs" priority="4156" operator="between" id="{9322AA76-8843-481E-BA1A-83D47ABEF7C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Q196</xm:sqref>
        </x14:conditionalFormatting>
        <x14:conditionalFormatting xmlns:xm="http://schemas.microsoft.com/office/excel/2006/main">
          <x14:cfRule type="cellIs" priority="4154" operator="between" id="{DABCE365-D4F6-4724-A451-442E120BD27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55" operator="equal" id="{84C30E92-323E-40D2-B802-CF0A560596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Q196</xm:sqref>
        </x14:conditionalFormatting>
        <x14:conditionalFormatting xmlns:xm="http://schemas.microsoft.com/office/excel/2006/main">
          <x14:cfRule type="cellIs" priority="4152" operator="between" id="{85B3627B-EF9F-40D3-A61E-CEC9B244F1C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53" operator="equal" id="{0F4C58C7-003E-4623-8646-9C16356638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Q196</xm:sqref>
        </x14:conditionalFormatting>
        <x14:conditionalFormatting xmlns:xm="http://schemas.microsoft.com/office/excel/2006/main">
          <x14:cfRule type="cellIs" priority="4151" operator="between" id="{86BF9248-81B7-4AD8-A8BB-E978997F7D8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Q196</xm:sqref>
        </x14:conditionalFormatting>
        <x14:conditionalFormatting xmlns:xm="http://schemas.microsoft.com/office/excel/2006/main">
          <x14:cfRule type="cellIs" priority="4148" operator="equal" id="{50584AA6-F253-42CC-951B-2988AC00F8B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49" operator="equal" id="{DACA7CFD-19CA-4E4C-9946-BD56AA95EF4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50" operator="equal" id="{B5A26618-8681-4428-8B90-AB5892A507F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R196</xm:sqref>
        </x14:conditionalFormatting>
        <x14:conditionalFormatting xmlns:xm="http://schemas.microsoft.com/office/excel/2006/main">
          <x14:cfRule type="cellIs" priority="4146" operator="equal" id="{B1F0126B-D150-4E39-8184-23F0AC7CACD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47" operator="equal" id="{FF183709-1027-451D-9CE4-344F1243FFC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R196</xm:sqref>
        </x14:conditionalFormatting>
        <x14:conditionalFormatting xmlns:xm="http://schemas.microsoft.com/office/excel/2006/main">
          <x14:cfRule type="cellIs" priority="4145" operator="between" id="{485A7BD2-9B75-4963-8EC6-38862CE66CE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R196</xm:sqref>
        </x14:conditionalFormatting>
        <x14:conditionalFormatting xmlns:xm="http://schemas.microsoft.com/office/excel/2006/main">
          <x14:cfRule type="cellIs" priority="4143" operator="between" id="{5338F918-B5F8-477C-B508-AA916096F27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44" operator="equal" id="{BD44BE96-9A85-469A-B547-4AECD524ABD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R196</xm:sqref>
        </x14:conditionalFormatting>
        <x14:conditionalFormatting xmlns:xm="http://schemas.microsoft.com/office/excel/2006/main">
          <x14:cfRule type="cellIs" priority="4141" operator="between" id="{8BAD2A03-722D-41DD-9883-5DC051DF39E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42" operator="equal" id="{E3888388-34B7-4FCE-BFD1-9F42035826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R196</xm:sqref>
        </x14:conditionalFormatting>
        <x14:conditionalFormatting xmlns:xm="http://schemas.microsoft.com/office/excel/2006/main">
          <x14:cfRule type="cellIs" priority="4140" operator="between" id="{704DBF27-509A-46F4-9AE7-F1452FB7C9E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R196</xm:sqref>
        </x14:conditionalFormatting>
        <x14:conditionalFormatting xmlns:xm="http://schemas.microsoft.com/office/excel/2006/main">
          <x14:cfRule type="cellIs" priority="4138" operator="between" id="{C6D14A5B-7E4C-4B68-A9C8-CE2A40CF3AA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39" operator="equal" id="{47C686F9-AAB2-475B-8B91-B1002363E70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M197</xm:sqref>
        </x14:conditionalFormatting>
        <x14:conditionalFormatting xmlns:xm="http://schemas.microsoft.com/office/excel/2006/main">
          <x14:cfRule type="cellIs" priority="4137" operator="between" id="{0734201B-31FD-4E7A-829B-538C93979DB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M197</xm:sqref>
        </x14:conditionalFormatting>
        <x14:conditionalFormatting xmlns:xm="http://schemas.microsoft.com/office/excel/2006/main">
          <x14:cfRule type="cellIs" priority="4134" operator="equal" id="{A8BDFC14-96E1-46BF-BD1B-CF57895FB3E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35" operator="equal" id="{4EC027AB-18EC-45BA-99F9-83EFDC18193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36" operator="equal" id="{8F7717E3-5605-46E6-8EFE-651910A0571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N197</xm:sqref>
        </x14:conditionalFormatting>
        <x14:conditionalFormatting xmlns:xm="http://schemas.microsoft.com/office/excel/2006/main">
          <x14:cfRule type="cellIs" priority="4132" operator="equal" id="{84945212-C669-4274-B13F-0A60C9C237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33" operator="equal" id="{F0F3EBE0-6AF3-4E2A-86F5-231836B34FC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N197</xm:sqref>
        </x14:conditionalFormatting>
        <x14:conditionalFormatting xmlns:xm="http://schemas.microsoft.com/office/excel/2006/main">
          <x14:cfRule type="cellIs" priority="4131" operator="between" id="{72FF1496-A9D8-45BA-85AD-95BA64337FD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N197</xm:sqref>
        </x14:conditionalFormatting>
        <x14:conditionalFormatting xmlns:xm="http://schemas.microsoft.com/office/excel/2006/main">
          <x14:cfRule type="cellIs" priority="4129" operator="between" id="{58DC4FA3-6A62-4053-AC46-5D9DB235D02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30" operator="equal" id="{86C8910B-954B-40E7-91F3-704E50D908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N197</xm:sqref>
        </x14:conditionalFormatting>
        <x14:conditionalFormatting xmlns:xm="http://schemas.microsoft.com/office/excel/2006/main">
          <x14:cfRule type="cellIs" priority="4127" operator="between" id="{6E1E00E4-325E-45A7-9524-C524E245EEE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28" operator="equal" id="{61AC94D6-D66E-4312-9EDE-60B7EB1701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N197</xm:sqref>
        </x14:conditionalFormatting>
        <x14:conditionalFormatting xmlns:xm="http://schemas.microsoft.com/office/excel/2006/main">
          <x14:cfRule type="cellIs" priority="4126" operator="between" id="{DE8EC2F3-A737-48C7-90B2-F10286F1F19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N197</xm:sqref>
        </x14:conditionalFormatting>
        <x14:conditionalFormatting xmlns:xm="http://schemas.microsoft.com/office/excel/2006/main">
          <x14:cfRule type="cellIs" priority="4123" operator="equal" id="{97BAB92C-E9C1-4055-B5BB-4D751B6B63D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24" operator="equal" id="{E89AABCF-1478-4222-AFA3-2A787476C45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25" operator="equal" id="{92C10C07-50D5-40A7-A169-F36E28E9EF8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O197</xm:sqref>
        </x14:conditionalFormatting>
        <x14:conditionalFormatting xmlns:xm="http://schemas.microsoft.com/office/excel/2006/main">
          <x14:cfRule type="cellIs" priority="4121" operator="equal" id="{9C69CADF-F3F6-45D7-9A28-E4C5B698C3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22" operator="equal" id="{12D76CF7-91FA-4E4B-B694-A9D01BE345E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O197</xm:sqref>
        </x14:conditionalFormatting>
        <x14:conditionalFormatting xmlns:xm="http://schemas.microsoft.com/office/excel/2006/main">
          <x14:cfRule type="cellIs" priority="4120" operator="between" id="{2308A46D-787A-4F7B-A7BC-2401EFE760B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O197</xm:sqref>
        </x14:conditionalFormatting>
        <x14:conditionalFormatting xmlns:xm="http://schemas.microsoft.com/office/excel/2006/main">
          <x14:cfRule type="cellIs" priority="4118" operator="between" id="{EF8D667C-300F-41DB-B140-769C354529E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19" operator="equal" id="{5237081C-95A5-42B3-BAC0-D21EBF42565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O197</xm:sqref>
        </x14:conditionalFormatting>
        <x14:conditionalFormatting xmlns:xm="http://schemas.microsoft.com/office/excel/2006/main">
          <x14:cfRule type="cellIs" priority="4116" operator="between" id="{2E974B9D-AADF-4C47-B4DB-B0952EAD132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17" operator="equal" id="{DB08250A-3547-439D-921A-F75FFCBEF64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O197</xm:sqref>
        </x14:conditionalFormatting>
        <x14:conditionalFormatting xmlns:xm="http://schemas.microsoft.com/office/excel/2006/main">
          <x14:cfRule type="cellIs" priority="4115" operator="between" id="{C9BE2386-D8F8-4000-A8F2-A0C53CCBEAF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O197</xm:sqref>
        </x14:conditionalFormatting>
        <x14:conditionalFormatting xmlns:xm="http://schemas.microsoft.com/office/excel/2006/main">
          <x14:cfRule type="cellIs" priority="4112" operator="equal" id="{4DD7120E-CE32-4A75-9033-86D60543C21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13" operator="equal" id="{5FB87103-FD3F-4CFD-82F1-8D09A13EDB8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14" operator="equal" id="{DC62C818-50D6-4960-B807-52B54CBD4B8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P197</xm:sqref>
        </x14:conditionalFormatting>
        <x14:conditionalFormatting xmlns:xm="http://schemas.microsoft.com/office/excel/2006/main">
          <x14:cfRule type="cellIs" priority="4110" operator="equal" id="{CA6B7CDB-ADE2-44F8-884B-457F3298567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11" operator="equal" id="{FA6701D3-8C53-4CEF-BD4D-F5630FE01B1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P197</xm:sqref>
        </x14:conditionalFormatting>
        <x14:conditionalFormatting xmlns:xm="http://schemas.microsoft.com/office/excel/2006/main">
          <x14:cfRule type="cellIs" priority="4109" operator="between" id="{4A9E14C2-E094-475F-9A58-08D7979CE63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P197</xm:sqref>
        </x14:conditionalFormatting>
        <x14:conditionalFormatting xmlns:xm="http://schemas.microsoft.com/office/excel/2006/main">
          <x14:cfRule type="cellIs" priority="4107" operator="between" id="{4714C727-FD40-4606-BC06-31A9E6D4F32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08" operator="equal" id="{46111797-4F2E-4590-BF0D-0CAEAA5DC90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P197</xm:sqref>
        </x14:conditionalFormatting>
        <x14:conditionalFormatting xmlns:xm="http://schemas.microsoft.com/office/excel/2006/main">
          <x14:cfRule type="cellIs" priority="4105" operator="between" id="{FEE4E2EB-6466-4D8D-A702-07BC657CC5C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06" operator="equal" id="{34A72B3E-A74D-4A15-870A-0EFFD63C2A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P197</xm:sqref>
        </x14:conditionalFormatting>
        <x14:conditionalFormatting xmlns:xm="http://schemas.microsoft.com/office/excel/2006/main">
          <x14:cfRule type="cellIs" priority="4104" operator="between" id="{2B41EA80-57E7-4127-BDFD-18D45FD9C3F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P197</xm:sqref>
        </x14:conditionalFormatting>
        <x14:conditionalFormatting xmlns:xm="http://schemas.microsoft.com/office/excel/2006/main">
          <x14:cfRule type="cellIs" priority="4101" operator="equal" id="{3AE45C08-A2C1-4D18-A11B-0B94CD12487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02" operator="equal" id="{6DDCEE49-FA1F-4CB3-AB5D-26E6F11294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03" operator="equal" id="{C73740D8-62BA-428C-8A74-813B28E1C41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Q197</xm:sqref>
        </x14:conditionalFormatting>
        <x14:conditionalFormatting xmlns:xm="http://schemas.microsoft.com/office/excel/2006/main">
          <x14:cfRule type="cellIs" priority="4099" operator="equal" id="{CD2DFFFF-EFF7-49ED-AC7E-FF951B59221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00" operator="equal" id="{27BC984A-9F77-42EE-BD5D-96FDA91FFB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Q197</xm:sqref>
        </x14:conditionalFormatting>
        <x14:conditionalFormatting xmlns:xm="http://schemas.microsoft.com/office/excel/2006/main">
          <x14:cfRule type="cellIs" priority="4098" operator="between" id="{EA246CF8-C9D2-491F-A306-4FCB1640382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Q197</xm:sqref>
        </x14:conditionalFormatting>
        <x14:conditionalFormatting xmlns:xm="http://schemas.microsoft.com/office/excel/2006/main">
          <x14:cfRule type="cellIs" priority="4096" operator="between" id="{8F3E418B-2542-46DB-B23C-83E390E88FF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097" operator="equal" id="{36921249-D977-45FD-9B07-9B8FC6CFC0F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Q197</xm:sqref>
        </x14:conditionalFormatting>
        <x14:conditionalFormatting xmlns:xm="http://schemas.microsoft.com/office/excel/2006/main">
          <x14:cfRule type="cellIs" priority="4094" operator="between" id="{E1D83408-68A2-4FF8-A351-76AAC9D6218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095" operator="equal" id="{212F1E6D-193C-4FC6-854E-EEE9E322EC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Q197</xm:sqref>
        </x14:conditionalFormatting>
        <x14:conditionalFormatting xmlns:xm="http://schemas.microsoft.com/office/excel/2006/main">
          <x14:cfRule type="cellIs" priority="4093" operator="between" id="{DE5685F4-34B1-41A4-90AF-80F39A5F1F5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Q197</xm:sqref>
        </x14:conditionalFormatting>
        <x14:conditionalFormatting xmlns:xm="http://schemas.microsoft.com/office/excel/2006/main">
          <x14:cfRule type="cellIs" priority="4090" operator="equal" id="{4F54CB9F-B2E3-4BBB-B492-46D0C25526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91" operator="equal" id="{48A2D281-CC66-4FB8-9FC8-0D61702B30C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92" operator="equal" id="{843546DC-E7BA-4C25-B444-45B5AD8B186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R197</xm:sqref>
        </x14:conditionalFormatting>
        <x14:conditionalFormatting xmlns:xm="http://schemas.microsoft.com/office/excel/2006/main">
          <x14:cfRule type="cellIs" priority="4088" operator="equal" id="{05A9EEE5-5A9C-4E8A-B0C7-04001CCAF3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89" operator="equal" id="{A4DFDF95-CCA2-4A7D-A0B3-7D9F1C4768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R197</xm:sqref>
        </x14:conditionalFormatting>
        <x14:conditionalFormatting xmlns:xm="http://schemas.microsoft.com/office/excel/2006/main">
          <x14:cfRule type="cellIs" priority="4087" operator="between" id="{5057F25E-7A50-4D26-A464-B92EE8913F7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R197</xm:sqref>
        </x14:conditionalFormatting>
        <x14:conditionalFormatting xmlns:xm="http://schemas.microsoft.com/office/excel/2006/main">
          <x14:cfRule type="cellIs" priority="4085" operator="between" id="{F837C6C4-A3BB-4C51-90A9-063619C7E3E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086" operator="equal" id="{78DE83E6-0CBF-4C3F-98D3-0C2F307334C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R197</xm:sqref>
        </x14:conditionalFormatting>
        <x14:conditionalFormatting xmlns:xm="http://schemas.microsoft.com/office/excel/2006/main">
          <x14:cfRule type="cellIs" priority="4083" operator="between" id="{4F583B9C-BE15-4C2E-A65E-E5AA17FE4D5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084" operator="equal" id="{7CDFF313-C0D8-4A3C-B85B-608A056AFEF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R197</xm:sqref>
        </x14:conditionalFormatting>
        <x14:conditionalFormatting xmlns:xm="http://schemas.microsoft.com/office/excel/2006/main">
          <x14:cfRule type="cellIs" priority="4082" operator="between" id="{3143BC18-64C5-46D7-9695-73D2A1CC47B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R197</xm:sqref>
        </x14:conditionalFormatting>
        <x14:conditionalFormatting xmlns:xm="http://schemas.microsoft.com/office/excel/2006/main">
          <x14:cfRule type="cellIs" priority="4080" operator="equal" id="{F2317C8C-882A-42DC-8ABF-68434D004A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81" operator="equal" id="{D3405E9B-3CBE-41B1-A56F-7208448B097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W113 W99:W109 W132:W135 W120:W127</xm:sqref>
        </x14:conditionalFormatting>
        <x14:conditionalFormatting xmlns:xm="http://schemas.microsoft.com/office/excel/2006/main">
          <x14:cfRule type="cellIs" priority="4077" operator="equal" id="{43A0A760-20DD-4FB5-A990-15760A8FC0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78" operator="equal" id="{937882B5-F0CC-479E-BC0C-44BA6C68A3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79" operator="equal" id="{3551FFA7-6DC1-4B78-84CF-167B148EC73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W1:W10 W183 W198 W194 W167:W181 W200:W1048576 W113 W99:W109 W132:W135 W120:W127</xm:sqref>
        </x14:conditionalFormatting>
        <x14:conditionalFormatting xmlns:xm="http://schemas.microsoft.com/office/excel/2006/main">
          <x14:cfRule type="cellIs" priority="4075" operator="equal" id="{98E38E15-AD6B-4341-9A64-F7B0AC5C4FF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76" operator="equal" id="{345327E1-C57F-4BDC-ACBB-11DD1153AB1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W1:W10 W183 W198 W194 W167:W181 W200:W1048576 W113 W99:W109 W132:W135 W120:W127</xm:sqref>
        </x14:conditionalFormatting>
        <x14:conditionalFormatting xmlns:xm="http://schemas.microsoft.com/office/excel/2006/main">
          <x14:cfRule type="cellIs" priority="4074" operator="between" id="{C094B82E-F4F6-4F96-96EF-80FBE0CE467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W183 W167:W181 W113 W99:W109 W132:W135 W120:W127</xm:sqref>
        </x14:conditionalFormatting>
        <x14:conditionalFormatting xmlns:xm="http://schemas.microsoft.com/office/excel/2006/main">
          <x14:cfRule type="cellIs" priority="4073" operator="between" id="{D2FAD30E-A012-4FB8-BF1C-E7855C56B74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W183 W167:W181 W113 W99:W109 W132:W135 W120:W127</xm:sqref>
        </x14:conditionalFormatting>
        <x14:conditionalFormatting xmlns:xm="http://schemas.microsoft.com/office/excel/2006/main">
          <x14:cfRule type="cellIs" priority="4072" operator="between" id="{B65602BA-D15E-4FF1-84DB-B0467DB6E58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W1:W10 W183 W198 W194 W167:W181 W200:W1048576 W113 W99:W109 W132:W135 W120:W127</xm:sqref>
        </x14:conditionalFormatting>
        <x14:conditionalFormatting xmlns:xm="http://schemas.microsoft.com/office/excel/2006/main">
          <x14:cfRule type="cellIs" priority="4071" operator="between" id="{AD3A7055-458D-424F-B8D5-5ADD044D6A8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W183 W194 W167:W181 W113 W99:W109 W132:W135 W120:W127</xm:sqref>
        </x14:conditionalFormatting>
        <x14:conditionalFormatting xmlns:xm="http://schemas.microsoft.com/office/excel/2006/main">
          <x14:cfRule type="cellIs" priority="4070" operator="between" id="{2195C348-C93C-4B41-A95F-C851E4D38B6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W183 W167:W181 W113 W99:W109 W132:W135 W120:W127</xm:sqref>
        </x14:conditionalFormatting>
        <x14:conditionalFormatting xmlns:xm="http://schemas.microsoft.com/office/excel/2006/main">
          <x14:cfRule type="cellIs" priority="4069" operator="between" id="{F13C7DA8-04EB-4DF8-813A-42E08C6BF44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W194</xm:sqref>
        </x14:conditionalFormatting>
        <x14:conditionalFormatting xmlns:xm="http://schemas.microsoft.com/office/excel/2006/main">
          <x14:cfRule type="cellIs" priority="4067" operator="between" id="{BC915119-48F1-4833-8997-0D710524584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068" operator="equal" id="{08297077-6FD4-4807-88D1-A00F8EAF390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W183 W1:W10 W198 W194 W167:W181 W200:W1048576 W113 W99:W109 W132:W135 W120:W127</xm:sqref>
        </x14:conditionalFormatting>
        <x14:conditionalFormatting xmlns:xm="http://schemas.microsoft.com/office/excel/2006/main">
          <x14:cfRule type="cellIs" priority="4066" operator="between" id="{1F8ADDA2-9E2F-4305-A261-675FC26827D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W9</xm:sqref>
        </x14:conditionalFormatting>
        <x14:conditionalFormatting xmlns:xm="http://schemas.microsoft.com/office/excel/2006/main">
          <x14:cfRule type="cellIs" priority="4065" operator="between" id="{5FC86371-C89A-457D-AD11-73147763456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W9</xm:sqref>
        </x14:conditionalFormatting>
        <x14:conditionalFormatting xmlns:xm="http://schemas.microsoft.com/office/excel/2006/main">
          <x14:cfRule type="cellIs" priority="4063" operator="equal" id="{03E8EB32-8333-492D-BAE7-02F0B92D419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64" operator="equal" id="{AFAF7B5E-2221-41C9-A846-17C705429D4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W9</xm:sqref>
        </x14:conditionalFormatting>
        <x14:conditionalFormatting xmlns:xm="http://schemas.microsoft.com/office/excel/2006/main">
          <x14:cfRule type="cellIs" priority="4061" operator="equal" id="{C1B4C7E2-4DCE-4157-A416-FFA9447672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62" operator="equal" id="{C85E618C-E6B7-4076-BDF8-7F7E834D80A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W190</xm:sqref>
        </x14:conditionalFormatting>
        <x14:conditionalFormatting xmlns:xm="http://schemas.microsoft.com/office/excel/2006/main">
          <x14:cfRule type="cellIs" priority="4059" operator="equal" id="{088D8E41-9C24-459F-90D2-717A909B79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60" operator="equal" id="{00AE9B33-0FBE-48C8-90AE-89392080E04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W167:W181 W183</xm:sqref>
        </x14:conditionalFormatting>
        <x14:conditionalFormatting xmlns:xm="http://schemas.microsoft.com/office/excel/2006/main">
          <x14:cfRule type="cellIs" priority="4056" operator="equal" id="{9EE76FE5-2481-4DB6-B7F0-35439CA3B4E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57" operator="equal" id="{46FA33ED-7E48-4BE9-9C94-F3BEF4B73C8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58" operator="equal" id="{0FBFB029-689D-4E29-A451-B4E7DFAC9A6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W184</xm:sqref>
        </x14:conditionalFormatting>
        <x14:conditionalFormatting xmlns:xm="http://schemas.microsoft.com/office/excel/2006/main">
          <x14:cfRule type="cellIs" priority="4054" operator="equal" id="{7BA3DE5D-63DA-4510-8D7A-F43C323713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55" operator="equal" id="{48C65194-4E33-4FBB-80AE-1D8B90B086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W184</xm:sqref>
        </x14:conditionalFormatting>
        <x14:conditionalFormatting xmlns:xm="http://schemas.microsoft.com/office/excel/2006/main">
          <x14:cfRule type="cellIs" priority="4053" operator="between" id="{DEC915FC-CDB1-452E-9B81-126D727F00D4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W184</xm:sqref>
        </x14:conditionalFormatting>
        <x14:conditionalFormatting xmlns:xm="http://schemas.microsoft.com/office/excel/2006/main">
          <x14:cfRule type="cellIs" priority="4052" operator="between" id="{0AA8340E-2385-4C5D-9190-3BBC063CBB4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W184</xm:sqref>
        </x14:conditionalFormatting>
        <x14:conditionalFormatting xmlns:xm="http://schemas.microsoft.com/office/excel/2006/main">
          <x14:cfRule type="cellIs" priority="4051" operator="between" id="{D8417F2C-7321-4DFD-A7F5-68F15D8E048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W184</xm:sqref>
        </x14:conditionalFormatting>
        <x14:conditionalFormatting xmlns:xm="http://schemas.microsoft.com/office/excel/2006/main">
          <x14:cfRule type="cellIs" priority="4050" operator="between" id="{F4C79274-4F1F-4E26-B5B1-D6B6A6574D5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W184</xm:sqref>
        </x14:conditionalFormatting>
        <x14:conditionalFormatting xmlns:xm="http://schemas.microsoft.com/office/excel/2006/main">
          <x14:cfRule type="cellIs" priority="4049" operator="between" id="{D7B806AE-C3D7-43EF-B449-A4A071F6F06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W184</xm:sqref>
        </x14:conditionalFormatting>
        <x14:conditionalFormatting xmlns:xm="http://schemas.microsoft.com/office/excel/2006/main">
          <x14:cfRule type="cellIs" priority="4047" operator="between" id="{59300701-12B9-4FB9-A3F2-B3627821875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048" operator="equal" id="{0C8239D8-B62E-4E35-8501-3A8902A6E2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W184</xm:sqref>
        </x14:conditionalFormatting>
        <x14:conditionalFormatting xmlns:xm="http://schemas.microsoft.com/office/excel/2006/main">
          <x14:cfRule type="cellIs" priority="4046" operator="between" id="{A9CCB61A-9509-4876-B4A3-7CD5466193C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W191</xm:sqref>
        </x14:conditionalFormatting>
        <x14:conditionalFormatting xmlns:xm="http://schemas.microsoft.com/office/excel/2006/main">
          <x14:cfRule type="cellIs" priority="4041" operator="equal" id="{9FB36738-C629-4AFE-B7F7-B0878656AE5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42" operator="equal" id="{702A4DA4-E887-4991-936D-1754A94AFD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W182</xm:sqref>
        </x14:conditionalFormatting>
        <x14:conditionalFormatting xmlns:xm="http://schemas.microsoft.com/office/excel/2006/main">
          <x14:cfRule type="cellIs" priority="4040" operator="between" id="{7F15469B-B5A5-4620-AE67-7FD835A30CE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W182</xm:sqref>
        </x14:conditionalFormatting>
        <x14:conditionalFormatting xmlns:xm="http://schemas.microsoft.com/office/excel/2006/main">
          <x14:cfRule type="cellIs" priority="4039" operator="between" id="{C923047D-26C6-4431-B9AA-68E25C4D826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W182</xm:sqref>
        </x14:conditionalFormatting>
        <x14:conditionalFormatting xmlns:xm="http://schemas.microsoft.com/office/excel/2006/main">
          <x14:cfRule type="cellIs" priority="4038" operator="between" id="{1CEC6C92-B9EA-46D0-A4E4-83925EDF350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W182</xm:sqref>
        </x14:conditionalFormatting>
        <x14:conditionalFormatting xmlns:xm="http://schemas.microsoft.com/office/excel/2006/main">
          <x14:cfRule type="cellIs" priority="4037" operator="between" id="{270266E0-9F76-4496-A678-900CD57BC65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W182</xm:sqref>
        </x14:conditionalFormatting>
        <x14:conditionalFormatting xmlns:xm="http://schemas.microsoft.com/office/excel/2006/main">
          <x14:cfRule type="cellIs" priority="4036" operator="between" id="{B8917FD1-36F7-4F03-9F92-7FE7FB62CC8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W182</xm:sqref>
        </x14:conditionalFormatting>
        <x14:conditionalFormatting xmlns:xm="http://schemas.microsoft.com/office/excel/2006/main">
          <x14:cfRule type="cellIs" priority="4034" operator="between" id="{63A92D7B-6320-471B-A9A3-E33567DE14D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035" operator="equal" id="{791DB222-1C04-4076-B4E7-7CECA18B8F1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W182</xm:sqref>
        </x14:conditionalFormatting>
        <x14:conditionalFormatting xmlns:xm="http://schemas.microsoft.com/office/excel/2006/main">
          <x14:cfRule type="cellIs" priority="4043" operator="equal" id="{4046548C-41D6-456C-A28D-79837051679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44" operator="equal" id="{1231CAB5-A5FE-4AF0-B118-A85FBF92800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45" operator="equal" id="{49743D21-4387-473B-98C0-17AF93ADBEE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W182</xm:sqref>
        </x14:conditionalFormatting>
        <x14:conditionalFormatting xmlns:xm="http://schemas.microsoft.com/office/excel/2006/main">
          <x14:cfRule type="cellIs" priority="4032" operator="equal" id="{959F1370-F2C9-4425-A48B-A6B0FB4AE50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33" operator="equal" id="{4BD0C881-83C9-4942-84AD-F97915EBD38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W182</xm:sqref>
        </x14:conditionalFormatting>
        <x14:conditionalFormatting xmlns:xm="http://schemas.microsoft.com/office/excel/2006/main">
          <x14:cfRule type="cellIs" priority="4029" operator="equal" id="{4D3334B3-A782-4880-A78D-E22FF6E96CF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30" operator="equal" id="{0452D29C-2B82-4679-97AF-9346445E65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W13</xm:sqref>
        </x14:conditionalFormatting>
        <x14:conditionalFormatting xmlns:xm="http://schemas.microsoft.com/office/excel/2006/main">
          <x14:cfRule type="cellIs" priority="4026" operator="equal" id="{5F97C599-F462-4555-8212-9399DD76A78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27" operator="equal" id="{2DAE02A1-9E3E-45EF-BFEF-E1C956EAB2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28" operator="equal" id="{DDF6ACF2-EA96-4FD8-8559-26984047BC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W13</xm:sqref>
        </x14:conditionalFormatting>
        <x14:conditionalFormatting xmlns:xm="http://schemas.microsoft.com/office/excel/2006/main">
          <x14:cfRule type="cellIs" priority="4024" operator="equal" id="{5BC3002A-0212-4AC3-9ECF-88FD59298F3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25" operator="equal" id="{A9831FFD-D1B7-47AC-8EDC-7F356965261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W13</xm:sqref>
        </x14:conditionalFormatting>
        <x14:conditionalFormatting xmlns:xm="http://schemas.microsoft.com/office/excel/2006/main">
          <x14:cfRule type="cellIs" priority="4023" operator="between" id="{68981890-30AE-404E-BE3F-250CC712FB8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W13</xm:sqref>
        </x14:conditionalFormatting>
        <x14:conditionalFormatting xmlns:xm="http://schemas.microsoft.com/office/excel/2006/main">
          <x14:cfRule type="cellIs" priority="4022" operator="between" id="{80D0CA6D-603C-451E-ACCF-037BF4B3660D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W13</xm:sqref>
        </x14:conditionalFormatting>
        <x14:conditionalFormatting xmlns:xm="http://schemas.microsoft.com/office/excel/2006/main">
          <x14:cfRule type="cellIs" priority="4021" operator="between" id="{8429CBC0-9B94-4E86-8A09-8825B2AA42A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W13</xm:sqref>
        </x14:conditionalFormatting>
        <x14:conditionalFormatting xmlns:xm="http://schemas.microsoft.com/office/excel/2006/main">
          <x14:cfRule type="cellIs" priority="4020" operator="between" id="{787AD9F7-27C0-4850-A632-4B481E0C2D6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W13</xm:sqref>
        </x14:conditionalFormatting>
        <x14:conditionalFormatting xmlns:xm="http://schemas.microsoft.com/office/excel/2006/main">
          <x14:cfRule type="cellIs" priority="4019" operator="between" id="{EE7B785A-24AE-438C-9F55-834FAF0A0D5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W13</xm:sqref>
        </x14:conditionalFormatting>
        <x14:conditionalFormatting xmlns:xm="http://schemas.microsoft.com/office/excel/2006/main">
          <x14:cfRule type="cellIs" priority="4017" operator="between" id="{4E3643FC-5B6C-4CE9-8BD8-2F35A0DCA56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018" operator="equal" id="{CA4C5EAE-2F85-4A43-A80C-A59E6A41DF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W13</xm:sqref>
        </x14:conditionalFormatting>
        <x14:conditionalFormatting xmlns:xm="http://schemas.microsoft.com/office/excel/2006/main">
          <x14:cfRule type="cellIs" priority="3976" operator="equal" id="{36E8C373-C83B-4AA0-8952-A1CB92C867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77" operator="equal" id="{4F94F0F5-442E-44CA-AEA1-F9559F94A5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W98</xm:sqref>
        </x14:conditionalFormatting>
        <x14:conditionalFormatting xmlns:xm="http://schemas.microsoft.com/office/excel/2006/main">
          <x14:cfRule type="cellIs" priority="3974" operator="equal" id="{9B5AB9DD-5CA7-412E-9F9E-6CD5171840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75" operator="equal" id="{0ECC8331-73C8-418D-B7D0-51AFF3AFA90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W98</xm:sqref>
        </x14:conditionalFormatting>
        <x14:conditionalFormatting xmlns:xm="http://schemas.microsoft.com/office/excel/2006/main">
          <x14:cfRule type="cellIs" priority="3971" operator="equal" id="{5835E927-256B-4160-93FA-D6C710EA77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72" operator="equal" id="{058D2DB2-53D4-4E44-9C83-E32A48E2453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73" operator="equal" id="{E57DB054-46E7-4B1A-A5AD-6395E5816B1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W98</xm:sqref>
        </x14:conditionalFormatting>
        <x14:conditionalFormatting xmlns:xm="http://schemas.microsoft.com/office/excel/2006/main">
          <x14:cfRule type="cellIs" priority="3970" operator="between" id="{E63F0896-3864-4DE9-B3D9-9D0D913314C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W98</xm:sqref>
        </x14:conditionalFormatting>
        <x14:conditionalFormatting xmlns:xm="http://schemas.microsoft.com/office/excel/2006/main">
          <x14:cfRule type="cellIs" priority="3969" operator="between" id="{9B31DA87-AB11-4628-A237-7E756AA405C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W98</xm:sqref>
        </x14:conditionalFormatting>
        <x14:conditionalFormatting xmlns:xm="http://schemas.microsoft.com/office/excel/2006/main">
          <x14:cfRule type="cellIs" priority="3968" operator="between" id="{F652E8DD-BA47-4567-BFB6-D6265947F5B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W98</xm:sqref>
        </x14:conditionalFormatting>
        <x14:conditionalFormatting xmlns:xm="http://schemas.microsoft.com/office/excel/2006/main">
          <x14:cfRule type="cellIs" priority="3967" operator="between" id="{22ECFE69-4E5B-4679-ACE5-C85E0656D29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W98</xm:sqref>
        </x14:conditionalFormatting>
        <x14:conditionalFormatting xmlns:xm="http://schemas.microsoft.com/office/excel/2006/main">
          <x14:cfRule type="cellIs" priority="3966" operator="between" id="{98820F23-165A-4B8E-A563-1B2DBE478E6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W98</xm:sqref>
        </x14:conditionalFormatting>
        <x14:conditionalFormatting xmlns:xm="http://schemas.microsoft.com/office/excel/2006/main">
          <x14:cfRule type="cellIs" priority="3964" operator="between" id="{A9BE3D0E-75EF-463C-8D89-875058FA034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965" operator="equal" id="{5D3A218D-52A5-48A5-826E-3F816015497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W98</xm:sqref>
        </x14:conditionalFormatting>
        <x14:conditionalFormatting xmlns:xm="http://schemas.microsoft.com/office/excel/2006/main">
          <x14:cfRule type="cellIs" priority="3961" operator="equal" id="{31DF9966-05F9-47E4-B6C1-7E4184CD5E7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62" operator="equal" id="{F5704F70-5E90-493B-9397-1CC0FBD0A6F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63" operator="equal" id="{E7F44BEE-B307-4919-847F-C0539E96731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W98</xm:sqref>
        </x14:conditionalFormatting>
        <x14:conditionalFormatting xmlns:xm="http://schemas.microsoft.com/office/excel/2006/main">
          <x14:cfRule type="cellIs" priority="3959" operator="equal" id="{79466CD4-E6AE-4AD8-8874-83A8D4E0182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60" operator="equal" id="{E873A011-D032-4F81-A1E1-7DE76DCF96B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W98</xm:sqref>
        </x14:conditionalFormatting>
        <x14:conditionalFormatting xmlns:xm="http://schemas.microsoft.com/office/excel/2006/main">
          <x14:cfRule type="cellIs" priority="3956" operator="equal" id="{8DEB4D53-ADBA-4FCD-9016-52D29F93FC1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57" operator="equal" id="{89F7B204-4E82-4819-982B-13B211668F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58" operator="equal" id="{C9700F59-A10C-44E0-930A-0FB5FF43F8C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W196</xm:sqref>
        </x14:conditionalFormatting>
        <x14:conditionalFormatting xmlns:xm="http://schemas.microsoft.com/office/excel/2006/main">
          <x14:cfRule type="cellIs" priority="3954" operator="equal" id="{CD795548-04BA-4071-A52A-3AB1BEE628D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55" operator="equal" id="{0A6A007F-23ED-47E8-9525-6B62E794D3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W196</xm:sqref>
        </x14:conditionalFormatting>
        <x14:conditionalFormatting xmlns:xm="http://schemas.microsoft.com/office/excel/2006/main">
          <x14:cfRule type="cellIs" priority="3953" operator="between" id="{5A945BBC-4AB4-41DA-8077-709DFA0569B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W196</xm:sqref>
        </x14:conditionalFormatting>
        <x14:conditionalFormatting xmlns:xm="http://schemas.microsoft.com/office/excel/2006/main">
          <x14:cfRule type="cellIs" priority="3951" operator="between" id="{D15EEF46-7BFF-4CC8-B6B0-95BEE860313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952" operator="equal" id="{4BD1A91E-0CBB-42EF-A11C-903BA4C67B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W196</xm:sqref>
        </x14:conditionalFormatting>
        <x14:conditionalFormatting xmlns:xm="http://schemas.microsoft.com/office/excel/2006/main">
          <x14:cfRule type="cellIs" priority="3949" operator="between" id="{9D7E7DA2-C257-481A-9389-74C6A5A3798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950" operator="equal" id="{85662161-4E7F-4AFE-9EFD-5F183FA8E86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W196</xm:sqref>
        </x14:conditionalFormatting>
        <x14:conditionalFormatting xmlns:xm="http://schemas.microsoft.com/office/excel/2006/main">
          <x14:cfRule type="cellIs" priority="3948" operator="between" id="{B0570A82-D651-483C-B9B4-CDC50861BA3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W196</xm:sqref>
        </x14:conditionalFormatting>
        <x14:conditionalFormatting xmlns:xm="http://schemas.microsoft.com/office/excel/2006/main">
          <x14:cfRule type="cellIs" priority="3945" operator="equal" id="{779F0BEA-B84F-4DC9-A2AA-8F0A4945694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46" operator="equal" id="{718BEA2B-9497-40DF-B153-A32ECF5EA9B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47" operator="equal" id="{FBDBC922-C792-436D-ABE8-4AC52973B6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W197</xm:sqref>
        </x14:conditionalFormatting>
        <x14:conditionalFormatting xmlns:xm="http://schemas.microsoft.com/office/excel/2006/main">
          <x14:cfRule type="cellIs" priority="3943" operator="equal" id="{CD6AAF76-E334-4F1A-BEEF-66D92531B94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44" operator="equal" id="{C31A5132-6CE7-48B8-A646-01F03F7A58F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W197</xm:sqref>
        </x14:conditionalFormatting>
        <x14:conditionalFormatting xmlns:xm="http://schemas.microsoft.com/office/excel/2006/main">
          <x14:cfRule type="cellIs" priority="3942" operator="between" id="{A15FB9E8-7C55-4063-9035-FBD682D3307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W197</xm:sqref>
        </x14:conditionalFormatting>
        <x14:conditionalFormatting xmlns:xm="http://schemas.microsoft.com/office/excel/2006/main">
          <x14:cfRule type="cellIs" priority="3940" operator="between" id="{426CE42D-487C-460B-B26B-98F8169B98E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941" operator="equal" id="{DADDF39A-0F84-49AC-A28F-5B7FCF7B46C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W197</xm:sqref>
        </x14:conditionalFormatting>
        <x14:conditionalFormatting xmlns:xm="http://schemas.microsoft.com/office/excel/2006/main">
          <x14:cfRule type="cellIs" priority="3938" operator="between" id="{0589FBBA-2FBE-4575-915D-640B2FEB2A0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939" operator="equal" id="{3CBD8364-807D-4325-A127-B6BB44BF5F3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W197</xm:sqref>
        </x14:conditionalFormatting>
        <x14:conditionalFormatting xmlns:xm="http://schemas.microsoft.com/office/excel/2006/main">
          <x14:cfRule type="cellIs" priority="3937" operator="between" id="{3AC21243-F4B5-4877-9915-7D94D8693CF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W197</xm:sqref>
        </x14:conditionalFormatting>
        <x14:conditionalFormatting xmlns:xm="http://schemas.microsoft.com/office/excel/2006/main">
          <x14:cfRule type="cellIs" priority="3934" operator="equal" id="{D36C6985-603A-4BE5-B53B-390463EB6EE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35" operator="equal" id="{5BFD382D-D34A-41AC-8635-70E4794FEAC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36" operator="equal" id="{8389FFD9-4B5B-4D36-8C79-F9DF85C8D4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W193</xm:sqref>
        </x14:conditionalFormatting>
        <x14:conditionalFormatting xmlns:xm="http://schemas.microsoft.com/office/excel/2006/main">
          <x14:cfRule type="cellIs" priority="3932" operator="equal" id="{B677A840-5D95-43B8-B30D-9FB41951C31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33" operator="equal" id="{98901D5D-1CF7-4D6D-A536-6D7BADE08F9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W193</xm:sqref>
        </x14:conditionalFormatting>
        <x14:conditionalFormatting xmlns:xm="http://schemas.microsoft.com/office/excel/2006/main">
          <x14:cfRule type="cellIs" priority="3931" operator="between" id="{D01A32C3-7570-4517-AAC6-4F38F7440D6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W193</xm:sqref>
        </x14:conditionalFormatting>
        <x14:conditionalFormatting xmlns:xm="http://schemas.microsoft.com/office/excel/2006/main">
          <x14:cfRule type="cellIs" priority="3930" operator="between" id="{3D25B09A-1B2E-4D4C-9BE1-D93B6300B6C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W193</xm:sqref>
        </x14:conditionalFormatting>
        <x14:conditionalFormatting xmlns:xm="http://schemas.microsoft.com/office/excel/2006/main">
          <x14:cfRule type="cellIs" priority="3929" operator="between" id="{D42864BF-E7FB-4FCD-A706-95A1A39C11E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W193</xm:sqref>
        </x14:conditionalFormatting>
        <x14:conditionalFormatting xmlns:xm="http://schemas.microsoft.com/office/excel/2006/main">
          <x14:cfRule type="cellIs" priority="3928" operator="between" id="{93A5C202-2F6A-4C67-ABD3-5652CE88C95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W193</xm:sqref>
        </x14:conditionalFormatting>
        <x14:conditionalFormatting xmlns:xm="http://schemas.microsoft.com/office/excel/2006/main">
          <x14:cfRule type="cellIs" priority="3927" operator="between" id="{2A318356-F801-4A5E-8B6B-E411F479E32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W193</xm:sqref>
        </x14:conditionalFormatting>
        <x14:conditionalFormatting xmlns:xm="http://schemas.microsoft.com/office/excel/2006/main">
          <x14:cfRule type="cellIs" priority="3925" operator="between" id="{2D8CF3E2-B732-437B-9960-B199DFB72ED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926" operator="equal" id="{99CE8EEC-8363-44CC-9207-72658D9852D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W193</xm:sqref>
        </x14:conditionalFormatting>
        <x14:conditionalFormatting xmlns:xm="http://schemas.microsoft.com/office/excel/2006/main">
          <x14:cfRule type="cellIs" priority="3921" operator="equal" id="{B1D2F8B9-B804-4289-AE73-0E9EE308308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22" operator="equal" id="{57655F46-C703-42A3-A09A-2E7EAE771C4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23" operator="equal" id="{C962A1E9-7C46-42D4-8D94-1A0D5AFEF7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W195</xm:sqref>
        </x14:conditionalFormatting>
        <x14:conditionalFormatting xmlns:xm="http://schemas.microsoft.com/office/excel/2006/main">
          <x14:cfRule type="cellIs" priority="3919" operator="equal" id="{EDF73CF0-86C0-4175-AF41-AE0B76B1D1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20" operator="equal" id="{910BA8D0-9C35-4BB0-A820-280A9FEEDD5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W195</xm:sqref>
        </x14:conditionalFormatting>
        <x14:conditionalFormatting xmlns:xm="http://schemas.microsoft.com/office/excel/2006/main">
          <x14:cfRule type="cellIs" priority="3918" operator="between" id="{C6CE53B8-6ABA-43C7-8C13-8A278A649AD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W195</xm:sqref>
        </x14:conditionalFormatting>
        <x14:conditionalFormatting xmlns:xm="http://schemas.microsoft.com/office/excel/2006/main">
          <x14:cfRule type="cellIs" priority="3917" operator="between" id="{54317993-677D-4569-81AB-A755548645C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W195</xm:sqref>
        </x14:conditionalFormatting>
        <x14:conditionalFormatting xmlns:xm="http://schemas.microsoft.com/office/excel/2006/main">
          <x14:cfRule type="cellIs" priority="3916" operator="between" id="{E95DB2B7-5129-400E-995B-8357E7F99BD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W195</xm:sqref>
        </x14:conditionalFormatting>
        <x14:conditionalFormatting xmlns:xm="http://schemas.microsoft.com/office/excel/2006/main">
          <x14:cfRule type="cellIs" priority="3914" operator="between" id="{6724BD01-DB16-4CC6-B0D2-0007B02DDA2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915" operator="equal" id="{7DA14FCB-ADF7-4082-B2C0-8C758E0498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W195</xm:sqref>
        </x14:conditionalFormatting>
        <x14:conditionalFormatting xmlns:xm="http://schemas.microsoft.com/office/excel/2006/main">
          <x14:cfRule type="cellIs" priority="3910" operator="equal" id="{19DBE87D-4D67-4463-AD33-6938530BA5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11" operator="equal" id="{38D73E07-8B6E-494B-88BC-59A49176A2A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12" operator="equal" id="{0DFA5549-F69F-40AF-98F8-FC3F34DD31C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W166</xm:sqref>
        </x14:conditionalFormatting>
        <x14:conditionalFormatting xmlns:xm="http://schemas.microsoft.com/office/excel/2006/main">
          <x14:cfRule type="cellIs" priority="3908" operator="equal" id="{7B56E6EA-465E-4578-9CB1-79B77FFDB6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09" operator="equal" id="{22663D43-3632-4FB0-9E02-4DCC198B50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W166</xm:sqref>
        </x14:conditionalFormatting>
        <x14:conditionalFormatting xmlns:xm="http://schemas.microsoft.com/office/excel/2006/main">
          <x14:cfRule type="cellIs" priority="3907" operator="between" id="{94CCDCED-2A59-491D-99C3-D5452556D92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W166</xm:sqref>
        </x14:conditionalFormatting>
        <x14:conditionalFormatting xmlns:xm="http://schemas.microsoft.com/office/excel/2006/main">
          <x14:cfRule type="cellIs" priority="3906" operator="between" id="{F159604D-6E7C-4FA1-8294-B193779ACF4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W166</xm:sqref>
        </x14:conditionalFormatting>
        <x14:conditionalFormatting xmlns:xm="http://schemas.microsoft.com/office/excel/2006/main">
          <x14:cfRule type="cellIs" priority="3905" operator="between" id="{4EFE71AD-951F-4716-86E4-7CFA186E609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W166</xm:sqref>
        </x14:conditionalFormatting>
        <x14:conditionalFormatting xmlns:xm="http://schemas.microsoft.com/office/excel/2006/main">
          <x14:cfRule type="cellIs" priority="3904" operator="between" id="{4F816BA5-031C-4136-BE4C-8726433C0BE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W166</xm:sqref>
        </x14:conditionalFormatting>
        <x14:conditionalFormatting xmlns:xm="http://schemas.microsoft.com/office/excel/2006/main">
          <x14:cfRule type="cellIs" priority="3903" operator="between" id="{D0386133-BE0D-4266-AAD6-44FD23CAE9C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W166</xm:sqref>
        </x14:conditionalFormatting>
        <x14:conditionalFormatting xmlns:xm="http://schemas.microsoft.com/office/excel/2006/main">
          <x14:cfRule type="cellIs" priority="3901" operator="between" id="{2DE52D2F-F50F-44EE-ABA6-08E88B592E9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902" operator="equal" id="{21F93CFE-9268-4798-BA4E-9EEEE29DC1A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W166</xm:sqref>
        </x14:conditionalFormatting>
        <x14:conditionalFormatting xmlns:xm="http://schemas.microsoft.com/office/excel/2006/main">
          <x14:cfRule type="cellIs" priority="3899" operator="equal" id="{771B9A8B-0E6C-458F-BD75-B2C8308810B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00" operator="equal" id="{D6E17296-F6F3-48EA-8F6A-D3A1B499952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W166</xm:sqref>
        </x14:conditionalFormatting>
        <x14:conditionalFormatting xmlns:xm="http://schemas.microsoft.com/office/excel/2006/main">
          <x14:cfRule type="cellIs" priority="3895" operator="equal" id="{7BE9AB8F-161F-41A7-919C-D7C0A01AF6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96" operator="equal" id="{CFBD7A8E-278E-4E80-9DB3-10E78469EFC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97" operator="equal" id="{1B2D3488-FD53-417F-BCDB-FDF373EECAA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W165</xm:sqref>
        </x14:conditionalFormatting>
        <x14:conditionalFormatting xmlns:xm="http://schemas.microsoft.com/office/excel/2006/main">
          <x14:cfRule type="cellIs" priority="3893" operator="equal" id="{50A627A3-886E-4654-B7E8-A0C4817133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94" operator="equal" id="{0443ECD6-06C8-4CFE-B03B-FF92420214E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W165</xm:sqref>
        </x14:conditionalFormatting>
        <x14:conditionalFormatting xmlns:xm="http://schemas.microsoft.com/office/excel/2006/main">
          <x14:cfRule type="cellIs" priority="3892" operator="between" id="{56D7CF3C-8891-48EE-A821-6F694B3EA58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W165</xm:sqref>
        </x14:conditionalFormatting>
        <x14:conditionalFormatting xmlns:xm="http://schemas.microsoft.com/office/excel/2006/main">
          <x14:cfRule type="cellIs" priority="3891" operator="between" id="{A34899B4-279B-4A95-9461-33C473B1B5B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W165</xm:sqref>
        </x14:conditionalFormatting>
        <x14:conditionalFormatting xmlns:xm="http://schemas.microsoft.com/office/excel/2006/main">
          <x14:cfRule type="cellIs" priority="3890" operator="between" id="{3501D07B-CC29-4E0A-9C72-5FEE7857640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W165</xm:sqref>
        </x14:conditionalFormatting>
        <x14:conditionalFormatting xmlns:xm="http://schemas.microsoft.com/office/excel/2006/main">
          <x14:cfRule type="cellIs" priority="3889" operator="between" id="{845860BF-55C3-4049-BB59-B92A51813D5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W165</xm:sqref>
        </x14:conditionalFormatting>
        <x14:conditionalFormatting xmlns:xm="http://schemas.microsoft.com/office/excel/2006/main">
          <x14:cfRule type="cellIs" priority="3888" operator="between" id="{A33392AF-ED1B-4A4E-85E7-77E88810B81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W165</xm:sqref>
        </x14:conditionalFormatting>
        <x14:conditionalFormatting xmlns:xm="http://schemas.microsoft.com/office/excel/2006/main">
          <x14:cfRule type="cellIs" priority="3886" operator="between" id="{0E065FCC-8C7A-4012-BD9B-9E8EBC9D228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887" operator="equal" id="{6CCE8A12-3871-495F-85FD-D991EAE995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W165</xm:sqref>
        </x14:conditionalFormatting>
        <x14:conditionalFormatting xmlns:xm="http://schemas.microsoft.com/office/excel/2006/main">
          <x14:cfRule type="cellIs" priority="3884" operator="equal" id="{FFEF38F4-0F4C-4A8F-8CB4-869CD922DA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85" operator="equal" id="{CEDBA815-D17E-4EAE-9BEA-E4E34A053D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W165</xm:sqref>
        </x14:conditionalFormatting>
        <x14:conditionalFormatting xmlns:xm="http://schemas.microsoft.com/office/excel/2006/main">
          <x14:cfRule type="cellIs" priority="3882" operator="between" id="{A853FCAC-16E6-4193-8B47-937FBA8F12A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M165:R165</xm:sqref>
        </x14:conditionalFormatting>
        <x14:conditionalFormatting xmlns:xm="http://schemas.microsoft.com/office/excel/2006/main">
          <x14:cfRule type="cellIs" priority="3880" operator="equal" id="{4D4B2D10-54A3-45DF-8973-40B1DC49B9B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81" operator="equal" id="{E875454C-6402-4068-91E7-5BB500E34D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L134:M134 P134:R134</xm:sqref>
        </x14:conditionalFormatting>
        <x14:conditionalFormatting xmlns:xm="http://schemas.microsoft.com/office/excel/2006/main">
          <x14:cfRule type="cellIs" priority="3877" operator="equal" id="{31BE98BF-AA90-4E5A-98D3-6F14FF7140D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78" operator="equal" id="{DB8F1252-E604-48F0-A35E-E52397D809D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79" operator="equal" id="{6B96F4DC-AF11-4A8E-860E-6F38CF8263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L134:M134 P134:R134</xm:sqref>
        </x14:conditionalFormatting>
        <x14:conditionalFormatting xmlns:xm="http://schemas.microsoft.com/office/excel/2006/main">
          <x14:cfRule type="cellIs" priority="3875" operator="equal" id="{B68968A1-D219-436B-9BAE-47120C0B2C3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76" operator="equal" id="{50309BF5-8265-4F0F-B1AB-BA6C557C76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L134:M134 P134:R134</xm:sqref>
        </x14:conditionalFormatting>
        <x14:conditionalFormatting xmlns:xm="http://schemas.microsoft.com/office/excel/2006/main">
          <x14:cfRule type="cellIs" priority="3874" operator="between" id="{64BA19DB-3B07-44D7-9F38-7D64CDB1F9C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L134:M134 P134:R134</xm:sqref>
        </x14:conditionalFormatting>
        <x14:conditionalFormatting xmlns:xm="http://schemas.microsoft.com/office/excel/2006/main">
          <x14:cfRule type="cellIs" priority="3873" operator="between" id="{0158EFBF-4E44-4A2E-B2CB-C3B7B1AB4AB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L134:M134 P134:R134</xm:sqref>
        </x14:conditionalFormatting>
        <x14:conditionalFormatting xmlns:xm="http://schemas.microsoft.com/office/excel/2006/main">
          <x14:cfRule type="cellIs" priority="3872" operator="between" id="{BE7B64F3-0C31-48DB-99EF-B3737A40A1D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L134:M134 P134:R134</xm:sqref>
        </x14:conditionalFormatting>
        <x14:conditionalFormatting xmlns:xm="http://schemas.microsoft.com/office/excel/2006/main">
          <x14:cfRule type="cellIs" priority="3871" operator="between" id="{59555762-AA3F-48B7-A852-4AE594B892E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L134:M134 P134:R134</xm:sqref>
        </x14:conditionalFormatting>
        <x14:conditionalFormatting xmlns:xm="http://schemas.microsoft.com/office/excel/2006/main">
          <x14:cfRule type="cellIs" priority="3870" operator="between" id="{E13CEC85-CF3F-42A1-B133-99DF4F147EA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L134:M134 P134:R134</xm:sqref>
        </x14:conditionalFormatting>
        <x14:conditionalFormatting xmlns:xm="http://schemas.microsoft.com/office/excel/2006/main">
          <x14:cfRule type="cellIs" priority="3868" operator="between" id="{C49B5D29-4F25-46BC-A019-F7BEFB7B445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869" operator="equal" id="{CF70205A-1571-4074-9015-5B882AB670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L134:M134 P134:R134</xm:sqref>
        </x14:conditionalFormatting>
        <x14:conditionalFormatting xmlns:xm="http://schemas.microsoft.com/office/excel/2006/main">
          <x14:cfRule type="cellIs" priority="3865" operator="equal" id="{EDC95FD4-DD98-4B66-B079-DE1285264DA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66" operator="equal" id="{57BD79F0-4EF6-4FE0-A268-C8D8E4CB8F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W114:W117</xm:sqref>
        </x14:conditionalFormatting>
        <x14:conditionalFormatting xmlns:xm="http://schemas.microsoft.com/office/excel/2006/main">
          <x14:cfRule type="cellIs" priority="3862" operator="equal" id="{4CC6C6FC-CDBB-479E-A93B-DA697B80A3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63" operator="equal" id="{4CEF9251-7989-4924-8071-4C4F20F130E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64" operator="equal" id="{E5ABBE2D-CE57-4E41-A952-38D4EDABDD3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W114:W117</xm:sqref>
        </x14:conditionalFormatting>
        <x14:conditionalFormatting xmlns:xm="http://schemas.microsoft.com/office/excel/2006/main">
          <x14:cfRule type="cellIs" priority="3860" operator="equal" id="{2BEB4FD8-8AC2-4CE6-8F0B-6F17B3E044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61" operator="equal" id="{2767440F-BA73-4F4D-BB87-F08EE509F95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W114:W117</xm:sqref>
        </x14:conditionalFormatting>
        <x14:conditionalFormatting xmlns:xm="http://schemas.microsoft.com/office/excel/2006/main">
          <x14:cfRule type="cellIs" priority="3859" operator="between" id="{F0BAE8D0-51D6-420B-AB4A-C57AFC9B59D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W114:W117</xm:sqref>
        </x14:conditionalFormatting>
        <x14:conditionalFormatting xmlns:xm="http://schemas.microsoft.com/office/excel/2006/main">
          <x14:cfRule type="cellIs" priority="3858" operator="between" id="{0DBAF487-055E-476C-BC3A-D5DB5E9DDA3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W114:W117</xm:sqref>
        </x14:conditionalFormatting>
        <x14:conditionalFormatting xmlns:xm="http://schemas.microsoft.com/office/excel/2006/main">
          <x14:cfRule type="cellIs" priority="3857" operator="between" id="{9EADB5F7-2A38-4980-8FA8-774B65198A1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W114:W117</xm:sqref>
        </x14:conditionalFormatting>
        <x14:conditionalFormatting xmlns:xm="http://schemas.microsoft.com/office/excel/2006/main">
          <x14:cfRule type="cellIs" priority="3856" operator="between" id="{CDD94C7A-0FA6-4BC7-B4E3-73B2B465DDD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W114:W117</xm:sqref>
        </x14:conditionalFormatting>
        <x14:conditionalFormatting xmlns:xm="http://schemas.microsoft.com/office/excel/2006/main">
          <x14:cfRule type="cellIs" priority="3855" operator="between" id="{8E5BA60F-245E-420A-991C-21ABEF94C7B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W114:W117</xm:sqref>
        </x14:conditionalFormatting>
        <x14:conditionalFormatting xmlns:xm="http://schemas.microsoft.com/office/excel/2006/main">
          <x14:cfRule type="cellIs" priority="3853" operator="between" id="{D095E845-9B15-4271-832F-172BBE4FA76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854" operator="equal" id="{627E0DA0-0AFD-4175-9B3C-ACA8DFDF0A5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W114:W117</xm:sqref>
        </x14:conditionalFormatting>
        <x14:conditionalFormatting xmlns:xm="http://schemas.microsoft.com/office/excel/2006/main">
          <x14:cfRule type="cellIs" priority="3850" operator="equal" id="{6FE684D9-E45A-4720-A21A-A139BDDAAA2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51" operator="equal" id="{BB4B8178-21F8-4D30-81E2-D03577087F6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W118</xm:sqref>
        </x14:conditionalFormatting>
        <x14:conditionalFormatting xmlns:xm="http://schemas.microsoft.com/office/excel/2006/main">
          <x14:cfRule type="cellIs" priority="3847" operator="equal" id="{1859ADD3-A347-44C6-A8F6-EDA5CFB5CD6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48" operator="equal" id="{DF4F1343-1557-466C-80A1-60849E6B016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49" operator="equal" id="{F6010B4F-2E1A-4B4B-9458-6591F7CBBB2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W118</xm:sqref>
        </x14:conditionalFormatting>
        <x14:conditionalFormatting xmlns:xm="http://schemas.microsoft.com/office/excel/2006/main">
          <x14:cfRule type="cellIs" priority="3845" operator="equal" id="{9F0D121F-2540-4DBB-BEA1-AA60967CA5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46" operator="equal" id="{52A11486-F68D-4E91-915C-12C8EADAC66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W118</xm:sqref>
        </x14:conditionalFormatting>
        <x14:conditionalFormatting xmlns:xm="http://schemas.microsoft.com/office/excel/2006/main">
          <x14:cfRule type="cellIs" priority="3844" operator="between" id="{C3F4AD6E-6B54-4251-8768-F65D90F1BDF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W118</xm:sqref>
        </x14:conditionalFormatting>
        <x14:conditionalFormatting xmlns:xm="http://schemas.microsoft.com/office/excel/2006/main">
          <x14:cfRule type="cellIs" priority="3843" operator="between" id="{E337EBAA-20D4-4588-8472-341D5AFD886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W118</xm:sqref>
        </x14:conditionalFormatting>
        <x14:conditionalFormatting xmlns:xm="http://schemas.microsoft.com/office/excel/2006/main">
          <x14:cfRule type="cellIs" priority="3842" operator="between" id="{714B8CFC-0A78-4BF0-A79F-97FF4B280E0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W118</xm:sqref>
        </x14:conditionalFormatting>
        <x14:conditionalFormatting xmlns:xm="http://schemas.microsoft.com/office/excel/2006/main">
          <x14:cfRule type="cellIs" priority="3841" operator="between" id="{E13CFBDB-43A0-4AB9-89CF-5B04CB9BEB5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W118</xm:sqref>
        </x14:conditionalFormatting>
        <x14:conditionalFormatting xmlns:xm="http://schemas.microsoft.com/office/excel/2006/main">
          <x14:cfRule type="cellIs" priority="3840" operator="between" id="{331B941B-C24D-4ACE-A2CB-8E15963D449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W118</xm:sqref>
        </x14:conditionalFormatting>
        <x14:conditionalFormatting xmlns:xm="http://schemas.microsoft.com/office/excel/2006/main">
          <x14:cfRule type="cellIs" priority="3838" operator="between" id="{B43B38C2-7882-42DF-8006-D4D93A7F10A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839" operator="equal" id="{B6FD4F3F-A792-4657-A504-9D3478E2B5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W118</xm:sqref>
        </x14:conditionalFormatting>
        <x14:conditionalFormatting xmlns:xm="http://schemas.microsoft.com/office/excel/2006/main">
          <x14:cfRule type="cellIs" priority="3835" operator="equal" id="{43FF6D4C-D31B-44FF-9187-D552E5C836E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36" operator="equal" id="{EEA9387B-2E2C-4EDC-9CD0-87112471BD4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W119</xm:sqref>
        </x14:conditionalFormatting>
        <x14:conditionalFormatting xmlns:xm="http://schemas.microsoft.com/office/excel/2006/main">
          <x14:cfRule type="cellIs" priority="3832" operator="equal" id="{E0244326-8016-453C-95EE-03FA2B56585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33" operator="equal" id="{A1DB0299-6480-463E-9B49-7FD6FABAE2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34" operator="equal" id="{0867F8A4-93E3-4B90-B56E-FC9B28968A8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W119</xm:sqref>
        </x14:conditionalFormatting>
        <x14:conditionalFormatting xmlns:xm="http://schemas.microsoft.com/office/excel/2006/main">
          <x14:cfRule type="cellIs" priority="3830" operator="equal" id="{D47EFB97-F1E6-4F36-BC36-910268F515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31" operator="equal" id="{A827BE62-5564-4708-BC3B-824E28A0339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W119</xm:sqref>
        </x14:conditionalFormatting>
        <x14:conditionalFormatting xmlns:xm="http://schemas.microsoft.com/office/excel/2006/main">
          <x14:cfRule type="cellIs" priority="3829" operator="between" id="{BB4C1CB1-0B8C-4D5C-84B5-12138559D06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W119</xm:sqref>
        </x14:conditionalFormatting>
        <x14:conditionalFormatting xmlns:xm="http://schemas.microsoft.com/office/excel/2006/main">
          <x14:cfRule type="cellIs" priority="3828" operator="between" id="{462B1650-DAFA-404B-AC88-204DCA56BAE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W119</xm:sqref>
        </x14:conditionalFormatting>
        <x14:conditionalFormatting xmlns:xm="http://schemas.microsoft.com/office/excel/2006/main">
          <x14:cfRule type="cellIs" priority="3827" operator="between" id="{7F743932-75F8-4BE4-B9CA-5388AF536B9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W119</xm:sqref>
        </x14:conditionalFormatting>
        <x14:conditionalFormatting xmlns:xm="http://schemas.microsoft.com/office/excel/2006/main">
          <x14:cfRule type="cellIs" priority="3826" operator="between" id="{0D4652F1-1CAA-48E1-ADDF-9C0461FEE24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W119</xm:sqref>
        </x14:conditionalFormatting>
        <x14:conditionalFormatting xmlns:xm="http://schemas.microsoft.com/office/excel/2006/main">
          <x14:cfRule type="cellIs" priority="3825" operator="between" id="{2905CCF0-A5D3-4B92-AC34-B1057D54820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W119</xm:sqref>
        </x14:conditionalFormatting>
        <x14:conditionalFormatting xmlns:xm="http://schemas.microsoft.com/office/excel/2006/main">
          <x14:cfRule type="cellIs" priority="3823" operator="between" id="{DA0EFE26-0C9E-448D-BE58-5EF06AFB93C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824" operator="equal" id="{1C73524B-7AD6-464F-BCEB-37BFA3BD1A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W119</xm:sqref>
        </x14:conditionalFormatting>
        <x14:conditionalFormatting xmlns:xm="http://schemas.microsoft.com/office/excel/2006/main">
          <x14:cfRule type="cellIs" priority="3820" operator="equal" id="{6D431E53-DE21-4DD4-9C5A-92B601AFBD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21" operator="equal" id="{5888AE13-985E-44AB-8A6A-33AE9429596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M118</xm:sqref>
        </x14:conditionalFormatting>
        <x14:conditionalFormatting xmlns:xm="http://schemas.microsoft.com/office/excel/2006/main">
          <x14:cfRule type="cellIs" priority="3817" operator="equal" id="{AB378647-992A-46B6-9F18-C4F8C35C841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18" operator="equal" id="{17CD3D14-A392-424D-8252-BE04CA9C18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19" operator="equal" id="{B52F0787-F902-40CF-B1F0-E173CA51B79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M118</xm:sqref>
        </x14:conditionalFormatting>
        <x14:conditionalFormatting xmlns:xm="http://schemas.microsoft.com/office/excel/2006/main">
          <x14:cfRule type="cellIs" priority="3815" operator="equal" id="{8B422AE7-00E2-4A22-81EA-5110483BC3D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16" operator="equal" id="{621A81FF-C138-48ED-BAEB-F8469072C7F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M118</xm:sqref>
        </x14:conditionalFormatting>
        <x14:conditionalFormatting xmlns:xm="http://schemas.microsoft.com/office/excel/2006/main">
          <x14:cfRule type="cellIs" priority="3814" operator="between" id="{63519618-DFF3-461C-8199-F4207E1D81B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M118</xm:sqref>
        </x14:conditionalFormatting>
        <x14:conditionalFormatting xmlns:xm="http://schemas.microsoft.com/office/excel/2006/main">
          <x14:cfRule type="cellIs" priority="3813" operator="between" id="{1B2C0A00-98E9-42C3-83BB-E7327F9D046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M118</xm:sqref>
        </x14:conditionalFormatting>
        <x14:conditionalFormatting xmlns:xm="http://schemas.microsoft.com/office/excel/2006/main">
          <x14:cfRule type="cellIs" priority="3812" operator="between" id="{99198B46-7FEC-4385-8C2E-4683B646038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M118</xm:sqref>
        </x14:conditionalFormatting>
        <x14:conditionalFormatting xmlns:xm="http://schemas.microsoft.com/office/excel/2006/main">
          <x14:cfRule type="cellIs" priority="3811" operator="between" id="{18AEBB17-C70A-46A1-A6FC-54561FE5A9B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M118</xm:sqref>
        </x14:conditionalFormatting>
        <x14:conditionalFormatting xmlns:xm="http://schemas.microsoft.com/office/excel/2006/main">
          <x14:cfRule type="cellIs" priority="3810" operator="between" id="{5EDAD162-50C0-49AA-B4C9-5811FCA8738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M118</xm:sqref>
        </x14:conditionalFormatting>
        <x14:conditionalFormatting xmlns:xm="http://schemas.microsoft.com/office/excel/2006/main">
          <x14:cfRule type="cellIs" priority="3808" operator="between" id="{2D2B39D7-3B72-4245-9E7A-EF327264D5B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809" operator="equal" id="{EA2E7910-BCEB-41D3-91DE-00717E050C5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M118</xm:sqref>
        </x14:conditionalFormatting>
        <x14:conditionalFormatting xmlns:xm="http://schemas.microsoft.com/office/excel/2006/main">
          <x14:cfRule type="cellIs" priority="3805" operator="equal" id="{4C042DC1-B924-4965-8CDF-81725B802F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06" operator="equal" id="{51B5EBBD-E88F-4837-A157-1DC1EFEDA82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M119</xm:sqref>
        </x14:conditionalFormatting>
        <x14:conditionalFormatting xmlns:xm="http://schemas.microsoft.com/office/excel/2006/main">
          <x14:cfRule type="cellIs" priority="3802" operator="equal" id="{13041848-8AAC-4F07-81FD-AF2B3C4317E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03" operator="equal" id="{14A72848-81B2-49BB-9AF0-69558719AD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04" operator="equal" id="{DC75AA8A-ED0E-4407-9D11-DE6AE557D8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M119</xm:sqref>
        </x14:conditionalFormatting>
        <x14:conditionalFormatting xmlns:xm="http://schemas.microsoft.com/office/excel/2006/main">
          <x14:cfRule type="cellIs" priority="3800" operator="equal" id="{930E0A9D-E950-497D-9F7F-FEB327F6FE3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801" operator="equal" id="{B38B0F1B-1072-4711-85DC-90C430D3A60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M119</xm:sqref>
        </x14:conditionalFormatting>
        <x14:conditionalFormatting xmlns:xm="http://schemas.microsoft.com/office/excel/2006/main">
          <x14:cfRule type="cellIs" priority="3799" operator="between" id="{E779602B-E3DB-4ACC-8ABC-541A6647714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M119</xm:sqref>
        </x14:conditionalFormatting>
        <x14:conditionalFormatting xmlns:xm="http://schemas.microsoft.com/office/excel/2006/main">
          <x14:cfRule type="cellIs" priority="3798" operator="between" id="{8FB91678-B7C5-4B11-96C4-510923B611B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M119</xm:sqref>
        </x14:conditionalFormatting>
        <x14:conditionalFormatting xmlns:xm="http://schemas.microsoft.com/office/excel/2006/main">
          <x14:cfRule type="cellIs" priority="3797" operator="between" id="{0D899404-12AA-46E4-8F56-487BD5785F9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M119</xm:sqref>
        </x14:conditionalFormatting>
        <x14:conditionalFormatting xmlns:xm="http://schemas.microsoft.com/office/excel/2006/main">
          <x14:cfRule type="cellIs" priority="3796" operator="between" id="{648478F2-C898-4431-A503-EEF3E58C835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M119</xm:sqref>
        </x14:conditionalFormatting>
        <x14:conditionalFormatting xmlns:xm="http://schemas.microsoft.com/office/excel/2006/main">
          <x14:cfRule type="cellIs" priority="3795" operator="between" id="{7210B796-F15B-41B4-8A30-62781D307E5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M119</xm:sqref>
        </x14:conditionalFormatting>
        <x14:conditionalFormatting xmlns:xm="http://schemas.microsoft.com/office/excel/2006/main">
          <x14:cfRule type="cellIs" priority="3793" operator="between" id="{FE0737A0-40FF-48AA-8080-1E225847F4D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794" operator="equal" id="{00C16C87-AEF0-4668-AB12-5EBD6A331B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M119</xm:sqref>
        </x14:conditionalFormatting>
        <x14:conditionalFormatting xmlns:xm="http://schemas.microsoft.com/office/excel/2006/main">
          <x14:cfRule type="cellIs" priority="3790" operator="equal" id="{17965AF5-8E3A-4519-B220-8C75CBE1BBA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91" operator="equal" id="{069FD5DD-8168-4A09-B2C0-CC2FBD489B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M120</xm:sqref>
        </x14:conditionalFormatting>
        <x14:conditionalFormatting xmlns:xm="http://schemas.microsoft.com/office/excel/2006/main">
          <x14:cfRule type="cellIs" priority="3787" operator="equal" id="{A115FD89-54E5-4EB4-91D1-E30E98564A5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88" operator="equal" id="{9DB62416-EF8E-4A97-B293-FAC9A8CFC3B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89" operator="equal" id="{C7B88E23-F160-404A-8B4B-97D030D37CF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M120</xm:sqref>
        </x14:conditionalFormatting>
        <x14:conditionalFormatting xmlns:xm="http://schemas.microsoft.com/office/excel/2006/main">
          <x14:cfRule type="cellIs" priority="3785" operator="equal" id="{A770F646-E28A-4E83-9B57-227670E53A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86" operator="equal" id="{E090BA97-EC37-42B7-BBB6-BCD2176F030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M120</xm:sqref>
        </x14:conditionalFormatting>
        <x14:conditionalFormatting xmlns:xm="http://schemas.microsoft.com/office/excel/2006/main">
          <x14:cfRule type="cellIs" priority="3784" operator="between" id="{C2AF873D-15E4-4ACA-A7DA-3C780345A78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M120</xm:sqref>
        </x14:conditionalFormatting>
        <x14:conditionalFormatting xmlns:xm="http://schemas.microsoft.com/office/excel/2006/main">
          <x14:cfRule type="cellIs" priority="3783" operator="between" id="{A7B0568D-7554-486B-AAC1-3F5A8DB7813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M120</xm:sqref>
        </x14:conditionalFormatting>
        <x14:conditionalFormatting xmlns:xm="http://schemas.microsoft.com/office/excel/2006/main">
          <x14:cfRule type="cellIs" priority="3782" operator="between" id="{60D86EA1-3E7C-4403-9B04-8CBA28EBAA2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M120</xm:sqref>
        </x14:conditionalFormatting>
        <x14:conditionalFormatting xmlns:xm="http://schemas.microsoft.com/office/excel/2006/main">
          <x14:cfRule type="cellIs" priority="3781" operator="between" id="{56DA3A74-4998-449F-BF7C-1BDC4651749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M120</xm:sqref>
        </x14:conditionalFormatting>
        <x14:conditionalFormatting xmlns:xm="http://schemas.microsoft.com/office/excel/2006/main">
          <x14:cfRule type="cellIs" priority="3780" operator="between" id="{85E46419-81DE-4104-A1F0-47EBCA1BCF9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M120</xm:sqref>
        </x14:conditionalFormatting>
        <x14:conditionalFormatting xmlns:xm="http://schemas.microsoft.com/office/excel/2006/main">
          <x14:cfRule type="cellIs" priority="3778" operator="between" id="{7BEB814F-E60B-4253-9A05-0AA62DC4300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779" operator="equal" id="{FD05E078-9C01-47EB-99FC-386CD4CE8E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M120</xm:sqref>
        </x14:conditionalFormatting>
        <x14:conditionalFormatting xmlns:xm="http://schemas.microsoft.com/office/excel/2006/main">
          <x14:cfRule type="cellIs" priority="3775" operator="equal" id="{D3CFA513-34ED-44A4-A820-4109B392444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76" operator="equal" id="{686D4674-D0A9-4748-8C69-794C25FB693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M121</xm:sqref>
        </x14:conditionalFormatting>
        <x14:conditionalFormatting xmlns:xm="http://schemas.microsoft.com/office/excel/2006/main">
          <x14:cfRule type="cellIs" priority="3772" operator="equal" id="{7EF7FE35-F3A1-454A-AF04-8BC200631D5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73" operator="equal" id="{71F56ABC-C178-4616-88DF-F34C2E800CC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74" operator="equal" id="{A45F070A-F6EE-4286-BFCB-850652E1413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M121</xm:sqref>
        </x14:conditionalFormatting>
        <x14:conditionalFormatting xmlns:xm="http://schemas.microsoft.com/office/excel/2006/main">
          <x14:cfRule type="cellIs" priority="3770" operator="equal" id="{67D2FB26-9A13-459C-97B6-2777ADEAE6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71" operator="equal" id="{B62C930A-0045-484C-8D01-27FE9321816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M121</xm:sqref>
        </x14:conditionalFormatting>
        <x14:conditionalFormatting xmlns:xm="http://schemas.microsoft.com/office/excel/2006/main">
          <x14:cfRule type="cellIs" priority="3769" operator="between" id="{A8D40A60-4079-45C4-AEA5-E623006B6FD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M121</xm:sqref>
        </x14:conditionalFormatting>
        <x14:conditionalFormatting xmlns:xm="http://schemas.microsoft.com/office/excel/2006/main">
          <x14:cfRule type="cellIs" priority="3768" operator="between" id="{04409E76-2594-4143-9BE3-226B9E7EBEC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M121</xm:sqref>
        </x14:conditionalFormatting>
        <x14:conditionalFormatting xmlns:xm="http://schemas.microsoft.com/office/excel/2006/main">
          <x14:cfRule type="cellIs" priority="3767" operator="between" id="{C6A42D2B-B0E2-4B63-ABD0-128B8139FA4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M121</xm:sqref>
        </x14:conditionalFormatting>
        <x14:conditionalFormatting xmlns:xm="http://schemas.microsoft.com/office/excel/2006/main">
          <x14:cfRule type="cellIs" priority="3766" operator="between" id="{75FD292E-F69B-41D8-8B05-35692666347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M121</xm:sqref>
        </x14:conditionalFormatting>
        <x14:conditionalFormatting xmlns:xm="http://schemas.microsoft.com/office/excel/2006/main">
          <x14:cfRule type="cellIs" priority="3765" operator="between" id="{C5CBC3A3-A883-4553-9AA1-A7E603367FB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M121</xm:sqref>
        </x14:conditionalFormatting>
        <x14:conditionalFormatting xmlns:xm="http://schemas.microsoft.com/office/excel/2006/main">
          <x14:cfRule type="cellIs" priority="3763" operator="between" id="{A4320388-6055-4C49-944B-81459A96BC2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764" operator="equal" id="{0D1C7534-BC0A-400C-B2BB-0AB6BD8B6E2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M121</xm:sqref>
        </x14:conditionalFormatting>
        <x14:conditionalFormatting xmlns:xm="http://schemas.microsoft.com/office/excel/2006/main">
          <x14:cfRule type="cellIs" priority="3760" operator="equal" id="{48A7FD88-4CAE-47E8-A60E-9058CF377FC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61" operator="equal" id="{00616B69-8D9F-4E5A-B276-AFDEECB334A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P118</xm:sqref>
        </x14:conditionalFormatting>
        <x14:conditionalFormatting xmlns:xm="http://schemas.microsoft.com/office/excel/2006/main">
          <x14:cfRule type="cellIs" priority="3757" operator="equal" id="{809650FD-406D-4B0F-919A-DB6CD74FF7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58" operator="equal" id="{CC0721BC-DF2E-4FB5-AF69-5AA2A58B7A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59" operator="equal" id="{8A509CB5-33E7-495C-AFCB-D74B558C7A8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P118</xm:sqref>
        </x14:conditionalFormatting>
        <x14:conditionalFormatting xmlns:xm="http://schemas.microsoft.com/office/excel/2006/main">
          <x14:cfRule type="cellIs" priority="3755" operator="equal" id="{DB0FAF55-1CC2-4550-A2CE-95AB577FA3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56" operator="equal" id="{B8C2E7BA-105F-482E-ADBC-962B4FFDCB6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P118</xm:sqref>
        </x14:conditionalFormatting>
        <x14:conditionalFormatting xmlns:xm="http://schemas.microsoft.com/office/excel/2006/main">
          <x14:cfRule type="cellIs" priority="3754" operator="between" id="{B2FDCAF1-AD45-422D-9B01-1128190E608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P118</xm:sqref>
        </x14:conditionalFormatting>
        <x14:conditionalFormatting xmlns:xm="http://schemas.microsoft.com/office/excel/2006/main">
          <x14:cfRule type="cellIs" priority="3753" operator="between" id="{F8F304ED-F9B2-42CA-9421-28360CA3B6D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P118</xm:sqref>
        </x14:conditionalFormatting>
        <x14:conditionalFormatting xmlns:xm="http://schemas.microsoft.com/office/excel/2006/main">
          <x14:cfRule type="cellIs" priority="3752" operator="between" id="{4702D2E5-A9D6-43C5-AA7B-7A01D3C9BDF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P118</xm:sqref>
        </x14:conditionalFormatting>
        <x14:conditionalFormatting xmlns:xm="http://schemas.microsoft.com/office/excel/2006/main">
          <x14:cfRule type="cellIs" priority="3751" operator="between" id="{45F6BDF9-C912-42DD-952C-AB26B15F43B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P118</xm:sqref>
        </x14:conditionalFormatting>
        <x14:conditionalFormatting xmlns:xm="http://schemas.microsoft.com/office/excel/2006/main">
          <x14:cfRule type="cellIs" priority="3750" operator="between" id="{361BF718-E828-42A6-BE48-3A77A6DB476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P118</xm:sqref>
        </x14:conditionalFormatting>
        <x14:conditionalFormatting xmlns:xm="http://schemas.microsoft.com/office/excel/2006/main">
          <x14:cfRule type="cellIs" priority="3748" operator="between" id="{C52B23AE-DDB3-4514-B2B7-58FD7A0623A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749" operator="equal" id="{5200F8F1-F4AB-4514-B030-56E655E4353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P118</xm:sqref>
        </x14:conditionalFormatting>
        <x14:conditionalFormatting xmlns:xm="http://schemas.microsoft.com/office/excel/2006/main">
          <x14:cfRule type="cellIs" priority="3745" operator="equal" id="{C2215309-43BB-4A2C-AB93-48412EDD4E2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46" operator="equal" id="{F71273C0-FC92-4DFE-9B7A-7EC6BD01CFF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P119</xm:sqref>
        </x14:conditionalFormatting>
        <x14:conditionalFormatting xmlns:xm="http://schemas.microsoft.com/office/excel/2006/main">
          <x14:cfRule type="cellIs" priority="3742" operator="equal" id="{92E60248-B6F2-4516-BAE5-7632481464B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43" operator="equal" id="{92710B86-A1F3-44D6-A705-3BB55413DD7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44" operator="equal" id="{D721C312-64C6-497C-8FB1-BCD9B9D673E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P119</xm:sqref>
        </x14:conditionalFormatting>
        <x14:conditionalFormatting xmlns:xm="http://schemas.microsoft.com/office/excel/2006/main">
          <x14:cfRule type="cellIs" priority="3740" operator="equal" id="{E00F2113-3389-40CE-976E-7FC458D9398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41" operator="equal" id="{A244FD30-972A-4974-9941-F49F64F9A3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P119</xm:sqref>
        </x14:conditionalFormatting>
        <x14:conditionalFormatting xmlns:xm="http://schemas.microsoft.com/office/excel/2006/main">
          <x14:cfRule type="cellIs" priority="3739" operator="between" id="{9A50F3BE-9A12-4DF8-87A3-24A4F47969A0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P119</xm:sqref>
        </x14:conditionalFormatting>
        <x14:conditionalFormatting xmlns:xm="http://schemas.microsoft.com/office/excel/2006/main">
          <x14:cfRule type="cellIs" priority="3738" operator="between" id="{000B4B56-54DE-498B-898A-B360F7150D6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P119</xm:sqref>
        </x14:conditionalFormatting>
        <x14:conditionalFormatting xmlns:xm="http://schemas.microsoft.com/office/excel/2006/main">
          <x14:cfRule type="cellIs" priority="3737" operator="between" id="{0E456427-9BC2-439C-8790-C7EAD7E7BFD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P119</xm:sqref>
        </x14:conditionalFormatting>
        <x14:conditionalFormatting xmlns:xm="http://schemas.microsoft.com/office/excel/2006/main">
          <x14:cfRule type="cellIs" priority="3736" operator="between" id="{84EB7698-11A5-4711-BBDB-99B6D593FE8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P119</xm:sqref>
        </x14:conditionalFormatting>
        <x14:conditionalFormatting xmlns:xm="http://schemas.microsoft.com/office/excel/2006/main">
          <x14:cfRule type="cellIs" priority="3735" operator="between" id="{D0B0150D-4B9A-4C57-B1BA-2DEFDC498B7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P119</xm:sqref>
        </x14:conditionalFormatting>
        <x14:conditionalFormatting xmlns:xm="http://schemas.microsoft.com/office/excel/2006/main">
          <x14:cfRule type="cellIs" priority="3733" operator="between" id="{43D240A2-D6E5-4D9F-B3C6-F34D4431373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734" operator="equal" id="{AFCEE869-30CC-4DF5-BD53-F98C742C1AA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P119</xm:sqref>
        </x14:conditionalFormatting>
        <x14:conditionalFormatting xmlns:xm="http://schemas.microsoft.com/office/excel/2006/main">
          <x14:cfRule type="cellIs" priority="3730" operator="equal" id="{8061EF88-D758-4DAD-831F-C63B970D0DB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31" operator="equal" id="{B9DDC803-98FB-4958-A484-F05F5E7E180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P120</xm:sqref>
        </x14:conditionalFormatting>
        <x14:conditionalFormatting xmlns:xm="http://schemas.microsoft.com/office/excel/2006/main">
          <x14:cfRule type="cellIs" priority="3727" operator="equal" id="{C7D302AE-CA0D-4B98-B5D7-F3B1405CD35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28" operator="equal" id="{6DE7B35D-7396-4440-9C04-98B5872824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29" operator="equal" id="{90A47023-3685-4B46-BA57-3210FADEFC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P120</xm:sqref>
        </x14:conditionalFormatting>
        <x14:conditionalFormatting xmlns:xm="http://schemas.microsoft.com/office/excel/2006/main">
          <x14:cfRule type="cellIs" priority="3725" operator="equal" id="{1659C751-5783-44D9-ABB5-D77E86264DF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26" operator="equal" id="{09A3B48A-3C32-4A3F-A892-FF813175CE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P120</xm:sqref>
        </x14:conditionalFormatting>
        <x14:conditionalFormatting xmlns:xm="http://schemas.microsoft.com/office/excel/2006/main">
          <x14:cfRule type="cellIs" priority="3724" operator="between" id="{1F5CCFA2-E832-4FB5-BE6A-15C8B30A6AC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P120</xm:sqref>
        </x14:conditionalFormatting>
        <x14:conditionalFormatting xmlns:xm="http://schemas.microsoft.com/office/excel/2006/main">
          <x14:cfRule type="cellIs" priority="3723" operator="between" id="{DC8B927E-0356-4492-9208-173AF5E44E3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P120</xm:sqref>
        </x14:conditionalFormatting>
        <x14:conditionalFormatting xmlns:xm="http://schemas.microsoft.com/office/excel/2006/main">
          <x14:cfRule type="cellIs" priority="3722" operator="between" id="{E528F841-EB20-4450-A5D0-91AC05871A5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P120</xm:sqref>
        </x14:conditionalFormatting>
        <x14:conditionalFormatting xmlns:xm="http://schemas.microsoft.com/office/excel/2006/main">
          <x14:cfRule type="cellIs" priority="3721" operator="between" id="{4832A3EA-BF86-4E83-A54B-E9CED62A6B8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P120</xm:sqref>
        </x14:conditionalFormatting>
        <x14:conditionalFormatting xmlns:xm="http://schemas.microsoft.com/office/excel/2006/main">
          <x14:cfRule type="cellIs" priority="3720" operator="between" id="{8214B020-8B70-4868-A6D4-8A28F554253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P120</xm:sqref>
        </x14:conditionalFormatting>
        <x14:conditionalFormatting xmlns:xm="http://schemas.microsoft.com/office/excel/2006/main">
          <x14:cfRule type="cellIs" priority="3718" operator="between" id="{DD66E6D5-10E6-4DA7-B645-5E59979A89E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719" operator="equal" id="{582B6DBE-9D5C-456C-9BA1-FD1E3A7DE34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P120</xm:sqref>
        </x14:conditionalFormatting>
        <x14:conditionalFormatting xmlns:xm="http://schemas.microsoft.com/office/excel/2006/main">
          <x14:cfRule type="cellIs" priority="3715" operator="equal" id="{EB5B6E63-A2E9-4F44-915C-60D291FF603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16" operator="equal" id="{6FC68F4F-4F1E-4903-96AD-9FBDF5A940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P121</xm:sqref>
        </x14:conditionalFormatting>
        <x14:conditionalFormatting xmlns:xm="http://schemas.microsoft.com/office/excel/2006/main">
          <x14:cfRule type="cellIs" priority="3712" operator="equal" id="{3620FE66-69BF-469F-B9FA-7750EDF7A54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13" operator="equal" id="{CA8B88B2-869C-4F1B-8C8D-BAA2AA0A7D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14" operator="equal" id="{109B878D-7CE7-428D-BE38-949B29A814B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P121</xm:sqref>
        </x14:conditionalFormatting>
        <x14:conditionalFormatting xmlns:xm="http://schemas.microsoft.com/office/excel/2006/main">
          <x14:cfRule type="cellIs" priority="3710" operator="equal" id="{8D9B1B08-9430-49CF-9ADF-0ED7A9F450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11" operator="equal" id="{7B7F8794-7466-43D6-8381-80584078F71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P121</xm:sqref>
        </x14:conditionalFormatting>
        <x14:conditionalFormatting xmlns:xm="http://schemas.microsoft.com/office/excel/2006/main">
          <x14:cfRule type="cellIs" priority="3709" operator="between" id="{41B56490-B236-440B-9DDA-3F7CF30B6BF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P121</xm:sqref>
        </x14:conditionalFormatting>
        <x14:conditionalFormatting xmlns:xm="http://schemas.microsoft.com/office/excel/2006/main">
          <x14:cfRule type="cellIs" priority="3708" operator="between" id="{2FFDE5DF-DA41-4E1C-9D8F-DE1E8A47AB7D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P121</xm:sqref>
        </x14:conditionalFormatting>
        <x14:conditionalFormatting xmlns:xm="http://schemas.microsoft.com/office/excel/2006/main">
          <x14:cfRule type="cellIs" priority="3707" operator="between" id="{B3EF9773-DD95-4043-9BD8-AC0BFF2BCB7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P121</xm:sqref>
        </x14:conditionalFormatting>
        <x14:conditionalFormatting xmlns:xm="http://schemas.microsoft.com/office/excel/2006/main">
          <x14:cfRule type="cellIs" priority="3706" operator="between" id="{90DC7849-E55E-453D-9256-2D582A2139D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P121</xm:sqref>
        </x14:conditionalFormatting>
        <x14:conditionalFormatting xmlns:xm="http://schemas.microsoft.com/office/excel/2006/main">
          <x14:cfRule type="cellIs" priority="3705" operator="between" id="{35E4DFC2-DD71-43FC-B010-B21AEA601B0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P121</xm:sqref>
        </x14:conditionalFormatting>
        <x14:conditionalFormatting xmlns:xm="http://schemas.microsoft.com/office/excel/2006/main">
          <x14:cfRule type="cellIs" priority="3703" operator="between" id="{D67DE9ED-3928-4BE1-B186-1CA1934D5FA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704" operator="equal" id="{6DEE6A24-CD96-45D1-8339-FEE6199172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P121</xm:sqref>
        </x14:conditionalFormatting>
        <x14:conditionalFormatting xmlns:xm="http://schemas.microsoft.com/office/excel/2006/main">
          <x14:cfRule type="cellIs" priority="3700" operator="equal" id="{69571FE7-D8EE-41A7-AE2E-CF9C38D5C9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701" operator="equal" id="{037265CB-CCC5-4B8B-B37C-898C9F31AB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Q118</xm:sqref>
        </x14:conditionalFormatting>
        <x14:conditionalFormatting xmlns:xm="http://schemas.microsoft.com/office/excel/2006/main">
          <x14:cfRule type="cellIs" priority="3697" operator="equal" id="{C9B074FB-9538-42F3-B201-408EAC81A56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98" operator="equal" id="{DC57C892-D9D6-41FB-86FF-E35FB624F9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99" operator="equal" id="{7A7CA452-67F9-4EE1-97C1-F509E34930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Q118</xm:sqref>
        </x14:conditionalFormatting>
        <x14:conditionalFormatting xmlns:xm="http://schemas.microsoft.com/office/excel/2006/main">
          <x14:cfRule type="cellIs" priority="3695" operator="equal" id="{4A1D1682-B2A6-4339-9E90-F6A3A63E79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96" operator="equal" id="{E3247567-71C6-4CB1-9E44-C73E69C4FBA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Q118</xm:sqref>
        </x14:conditionalFormatting>
        <x14:conditionalFormatting xmlns:xm="http://schemas.microsoft.com/office/excel/2006/main">
          <x14:cfRule type="cellIs" priority="3694" operator="between" id="{0E44E806-CE76-4637-AB8A-597B021D849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Q118</xm:sqref>
        </x14:conditionalFormatting>
        <x14:conditionalFormatting xmlns:xm="http://schemas.microsoft.com/office/excel/2006/main">
          <x14:cfRule type="cellIs" priority="3693" operator="between" id="{87D79A32-0B2B-43BB-8C07-0987BE24E75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Q118</xm:sqref>
        </x14:conditionalFormatting>
        <x14:conditionalFormatting xmlns:xm="http://schemas.microsoft.com/office/excel/2006/main">
          <x14:cfRule type="cellIs" priority="3692" operator="between" id="{D41492A7-1A65-47B5-A2D6-C49C1FD66F4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Q118</xm:sqref>
        </x14:conditionalFormatting>
        <x14:conditionalFormatting xmlns:xm="http://schemas.microsoft.com/office/excel/2006/main">
          <x14:cfRule type="cellIs" priority="3691" operator="between" id="{8BE2F99F-8319-4BB9-9631-72F8BF11D4C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Q118</xm:sqref>
        </x14:conditionalFormatting>
        <x14:conditionalFormatting xmlns:xm="http://schemas.microsoft.com/office/excel/2006/main">
          <x14:cfRule type="cellIs" priority="3690" operator="between" id="{3485F05B-EE93-4993-BEF9-BEFB5E3FD6C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Q118</xm:sqref>
        </x14:conditionalFormatting>
        <x14:conditionalFormatting xmlns:xm="http://schemas.microsoft.com/office/excel/2006/main">
          <x14:cfRule type="cellIs" priority="3688" operator="between" id="{C1F47E81-7A80-48AF-8A5D-5BE83299D6B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689" operator="equal" id="{4ADC5515-1424-46F1-B13A-A11BC8CEFC0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Q118</xm:sqref>
        </x14:conditionalFormatting>
        <x14:conditionalFormatting xmlns:xm="http://schemas.microsoft.com/office/excel/2006/main">
          <x14:cfRule type="cellIs" priority="3685" operator="equal" id="{F6A5A24D-A69B-419E-9E45-5724A0C0EE5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86" operator="equal" id="{B7978515-BD49-4F09-8BB9-27488F6EA79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Q119</xm:sqref>
        </x14:conditionalFormatting>
        <x14:conditionalFormatting xmlns:xm="http://schemas.microsoft.com/office/excel/2006/main">
          <x14:cfRule type="cellIs" priority="3682" operator="equal" id="{ABBC2AB7-1CD8-4C3E-A53B-B954134B29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83" operator="equal" id="{960CBE8A-FC3C-43F7-BD35-5E3B82EC50C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84" operator="equal" id="{793BAD34-C9FF-4E8B-9DFE-3DDCAC667DF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Q119</xm:sqref>
        </x14:conditionalFormatting>
        <x14:conditionalFormatting xmlns:xm="http://schemas.microsoft.com/office/excel/2006/main">
          <x14:cfRule type="cellIs" priority="3680" operator="equal" id="{24E84C5B-D35C-47CC-BD03-131708EF77B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81" operator="equal" id="{8FEDE761-9023-43F6-97D2-040EB5897BF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Q119</xm:sqref>
        </x14:conditionalFormatting>
        <x14:conditionalFormatting xmlns:xm="http://schemas.microsoft.com/office/excel/2006/main">
          <x14:cfRule type="cellIs" priority="3679" operator="between" id="{97D49134-3E7A-4E38-8B68-B5D49F2579D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Q119</xm:sqref>
        </x14:conditionalFormatting>
        <x14:conditionalFormatting xmlns:xm="http://schemas.microsoft.com/office/excel/2006/main">
          <x14:cfRule type="cellIs" priority="3678" operator="between" id="{56FC94AE-1DB7-4D49-AA62-A87C5B4F3C1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Q119</xm:sqref>
        </x14:conditionalFormatting>
        <x14:conditionalFormatting xmlns:xm="http://schemas.microsoft.com/office/excel/2006/main">
          <x14:cfRule type="cellIs" priority="3677" operator="between" id="{CC490544-D68E-4203-B63B-89D021F5B01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Q119</xm:sqref>
        </x14:conditionalFormatting>
        <x14:conditionalFormatting xmlns:xm="http://schemas.microsoft.com/office/excel/2006/main">
          <x14:cfRule type="cellIs" priority="3676" operator="between" id="{F128F2B5-7A46-431C-99F5-636FECE20CC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Q119</xm:sqref>
        </x14:conditionalFormatting>
        <x14:conditionalFormatting xmlns:xm="http://schemas.microsoft.com/office/excel/2006/main">
          <x14:cfRule type="cellIs" priority="3675" operator="between" id="{AD5B2060-63CC-4D50-996E-86AD33A1225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Q119</xm:sqref>
        </x14:conditionalFormatting>
        <x14:conditionalFormatting xmlns:xm="http://schemas.microsoft.com/office/excel/2006/main">
          <x14:cfRule type="cellIs" priority="3673" operator="between" id="{8A67D52C-4DEF-4D8E-8D99-453DF68D307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674" operator="equal" id="{D0DE8758-C6AB-4129-994C-DBD2340818C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Q119</xm:sqref>
        </x14:conditionalFormatting>
        <x14:conditionalFormatting xmlns:xm="http://schemas.microsoft.com/office/excel/2006/main">
          <x14:cfRule type="cellIs" priority="3670" operator="equal" id="{499AE340-E0E7-4003-A29F-FF4F832D6B6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71" operator="equal" id="{81CC337B-9FD7-40EB-85E0-4228CC0D6A2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Q120</xm:sqref>
        </x14:conditionalFormatting>
        <x14:conditionalFormatting xmlns:xm="http://schemas.microsoft.com/office/excel/2006/main">
          <x14:cfRule type="cellIs" priority="3667" operator="equal" id="{7FA9FB79-5D5C-49BA-B421-30B893F3F84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68" operator="equal" id="{297078F4-228C-4640-A5A3-F145EA3A2C2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69" operator="equal" id="{4615C44A-1ABD-4F6D-B27C-13108989AE0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Q120</xm:sqref>
        </x14:conditionalFormatting>
        <x14:conditionalFormatting xmlns:xm="http://schemas.microsoft.com/office/excel/2006/main">
          <x14:cfRule type="cellIs" priority="3665" operator="equal" id="{BF5351A6-228E-4966-B781-EF78023732F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66" operator="equal" id="{999F3CCE-8540-4136-B852-AC7EFC97E5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Q120</xm:sqref>
        </x14:conditionalFormatting>
        <x14:conditionalFormatting xmlns:xm="http://schemas.microsoft.com/office/excel/2006/main">
          <x14:cfRule type="cellIs" priority="3664" operator="between" id="{842B2F6D-BD9A-4605-9B04-D6501FA0AA6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Q120</xm:sqref>
        </x14:conditionalFormatting>
        <x14:conditionalFormatting xmlns:xm="http://schemas.microsoft.com/office/excel/2006/main">
          <x14:cfRule type="cellIs" priority="3663" operator="between" id="{BB5EEE56-7D74-4F7C-9FC7-DEAED676EBE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Q120</xm:sqref>
        </x14:conditionalFormatting>
        <x14:conditionalFormatting xmlns:xm="http://schemas.microsoft.com/office/excel/2006/main">
          <x14:cfRule type="cellIs" priority="3662" operator="between" id="{AC63CBE6-1A87-49A9-8AB4-4CE2708225E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Q120</xm:sqref>
        </x14:conditionalFormatting>
        <x14:conditionalFormatting xmlns:xm="http://schemas.microsoft.com/office/excel/2006/main">
          <x14:cfRule type="cellIs" priority="3661" operator="between" id="{C9C05F06-B539-4347-BFA4-8C0EF77520F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Q120</xm:sqref>
        </x14:conditionalFormatting>
        <x14:conditionalFormatting xmlns:xm="http://schemas.microsoft.com/office/excel/2006/main">
          <x14:cfRule type="cellIs" priority="3660" operator="between" id="{35DE74FB-5F73-4BB4-BF93-C0A25CC590A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Q120</xm:sqref>
        </x14:conditionalFormatting>
        <x14:conditionalFormatting xmlns:xm="http://schemas.microsoft.com/office/excel/2006/main">
          <x14:cfRule type="cellIs" priority="3658" operator="between" id="{735D624C-D54D-4BD4-BD15-FEA34EE8439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659" operator="equal" id="{AB30FFF4-5196-4278-B512-C056CBA7AA7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Q120</xm:sqref>
        </x14:conditionalFormatting>
        <x14:conditionalFormatting xmlns:xm="http://schemas.microsoft.com/office/excel/2006/main">
          <x14:cfRule type="cellIs" priority="3655" operator="equal" id="{BB60234C-D016-4294-84CF-F2E43A2BCE5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56" operator="equal" id="{0FBBE7DC-0DAE-4544-8291-0B37C96105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Q121</xm:sqref>
        </x14:conditionalFormatting>
        <x14:conditionalFormatting xmlns:xm="http://schemas.microsoft.com/office/excel/2006/main">
          <x14:cfRule type="cellIs" priority="3652" operator="equal" id="{699C4CE9-B193-42AE-A1DA-AA847ABEE1A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53" operator="equal" id="{E3D7E144-27FA-4551-98FA-E7B56FDF8E3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54" operator="equal" id="{A1E24169-49F7-4336-9612-499C4D2E115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Q121</xm:sqref>
        </x14:conditionalFormatting>
        <x14:conditionalFormatting xmlns:xm="http://schemas.microsoft.com/office/excel/2006/main">
          <x14:cfRule type="cellIs" priority="3650" operator="equal" id="{1EAE15F7-8CBB-4779-9C41-AD797067E4B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51" operator="equal" id="{888E66FD-9AF6-4FCA-9046-24D43DE658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Q121</xm:sqref>
        </x14:conditionalFormatting>
        <x14:conditionalFormatting xmlns:xm="http://schemas.microsoft.com/office/excel/2006/main">
          <x14:cfRule type="cellIs" priority="3649" operator="between" id="{38C0ADA0-1167-43FA-81EA-081464CFBA44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Q121</xm:sqref>
        </x14:conditionalFormatting>
        <x14:conditionalFormatting xmlns:xm="http://schemas.microsoft.com/office/excel/2006/main">
          <x14:cfRule type="cellIs" priority="3648" operator="between" id="{87936727-5779-4A0E-8CF8-9B525134D7B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Q121</xm:sqref>
        </x14:conditionalFormatting>
        <x14:conditionalFormatting xmlns:xm="http://schemas.microsoft.com/office/excel/2006/main">
          <x14:cfRule type="cellIs" priority="3647" operator="between" id="{BFF2AE29-ED6B-45AC-81A2-B2AD9534C18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Q121</xm:sqref>
        </x14:conditionalFormatting>
        <x14:conditionalFormatting xmlns:xm="http://schemas.microsoft.com/office/excel/2006/main">
          <x14:cfRule type="cellIs" priority="3646" operator="between" id="{A7B88E58-95A9-4B96-8257-E909978FC83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Q121</xm:sqref>
        </x14:conditionalFormatting>
        <x14:conditionalFormatting xmlns:xm="http://schemas.microsoft.com/office/excel/2006/main">
          <x14:cfRule type="cellIs" priority="3645" operator="between" id="{68160522-7A2C-4319-9E37-F9DC9778ED8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Q121</xm:sqref>
        </x14:conditionalFormatting>
        <x14:conditionalFormatting xmlns:xm="http://schemas.microsoft.com/office/excel/2006/main">
          <x14:cfRule type="cellIs" priority="3643" operator="between" id="{D2C00A3C-963C-46AA-A9D9-BAD12596CA3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644" operator="equal" id="{547B1F9D-0608-4348-B6CC-CFF24B276F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Q121</xm:sqref>
        </x14:conditionalFormatting>
        <x14:conditionalFormatting xmlns:xm="http://schemas.microsoft.com/office/excel/2006/main">
          <x14:cfRule type="cellIs" priority="3640" operator="equal" id="{956CB4FC-1FE3-4A5A-B427-546B102B300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41" operator="equal" id="{59293B6F-A84E-43A5-9D2B-29A8D30C833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R118</xm:sqref>
        </x14:conditionalFormatting>
        <x14:conditionalFormatting xmlns:xm="http://schemas.microsoft.com/office/excel/2006/main">
          <x14:cfRule type="cellIs" priority="3637" operator="equal" id="{D2A8AA8F-12EF-4E92-A578-71B3EF246F8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38" operator="equal" id="{20696A7E-0995-4391-B768-9D0ED0F8A1C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39" operator="equal" id="{45E61713-F189-4503-A507-3FC2E858D1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R118</xm:sqref>
        </x14:conditionalFormatting>
        <x14:conditionalFormatting xmlns:xm="http://schemas.microsoft.com/office/excel/2006/main">
          <x14:cfRule type="cellIs" priority="3635" operator="equal" id="{F7171DB8-449A-4DE2-8F73-5225729AF6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36" operator="equal" id="{73C37C4A-7EC9-44E7-84B9-1A27C93B336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R118</xm:sqref>
        </x14:conditionalFormatting>
        <x14:conditionalFormatting xmlns:xm="http://schemas.microsoft.com/office/excel/2006/main">
          <x14:cfRule type="cellIs" priority="3634" operator="between" id="{9E381CC2-5B45-4EFC-9129-D31EB434D11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R118</xm:sqref>
        </x14:conditionalFormatting>
        <x14:conditionalFormatting xmlns:xm="http://schemas.microsoft.com/office/excel/2006/main">
          <x14:cfRule type="cellIs" priority="3633" operator="between" id="{4DCF7CEE-DCDB-43C5-A9AE-C00C36FF0E9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R118</xm:sqref>
        </x14:conditionalFormatting>
        <x14:conditionalFormatting xmlns:xm="http://schemas.microsoft.com/office/excel/2006/main">
          <x14:cfRule type="cellIs" priority="3632" operator="between" id="{1237A303-2BEF-43BD-B24D-B148775AF59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R118</xm:sqref>
        </x14:conditionalFormatting>
        <x14:conditionalFormatting xmlns:xm="http://schemas.microsoft.com/office/excel/2006/main">
          <x14:cfRule type="cellIs" priority="3631" operator="between" id="{95087409-CE5F-450B-9C16-914615DA8CF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R118</xm:sqref>
        </x14:conditionalFormatting>
        <x14:conditionalFormatting xmlns:xm="http://schemas.microsoft.com/office/excel/2006/main">
          <x14:cfRule type="cellIs" priority="3630" operator="between" id="{BAB8452F-88CE-4260-ABB7-DA59118F51A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R118</xm:sqref>
        </x14:conditionalFormatting>
        <x14:conditionalFormatting xmlns:xm="http://schemas.microsoft.com/office/excel/2006/main">
          <x14:cfRule type="cellIs" priority="3628" operator="between" id="{7B8F5929-7554-4321-BA21-24392A6B3A6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629" operator="equal" id="{6DAB1BD8-9DA3-42C1-A50A-A04B2D26E09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R118</xm:sqref>
        </x14:conditionalFormatting>
        <x14:conditionalFormatting xmlns:xm="http://schemas.microsoft.com/office/excel/2006/main">
          <x14:cfRule type="cellIs" priority="3625" operator="equal" id="{A120B173-1766-40D4-99E3-4D863B7636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26" operator="equal" id="{5E99769B-7E23-48FE-A4C0-27DBFA161AF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R119</xm:sqref>
        </x14:conditionalFormatting>
        <x14:conditionalFormatting xmlns:xm="http://schemas.microsoft.com/office/excel/2006/main">
          <x14:cfRule type="cellIs" priority="3622" operator="equal" id="{17A9AEBA-79F6-4567-8FB7-B74625AF79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23" operator="equal" id="{26D3A3D3-EE85-4D9A-BD03-268BA86ACAF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24" operator="equal" id="{5F607C55-1A99-4829-B968-CCB6D43FB3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R119</xm:sqref>
        </x14:conditionalFormatting>
        <x14:conditionalFormatting xmlns:xm="http://schemas.microsoft.com/office/excel/2006/main">
          <x14:cfRule type="cellIs" priority="3620" operator="equal" id="{04E36935-791E-4939-B0D9-B2F564728C9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21" operator="equal" id="{1FB0140B-0640-4488-BE48-58F20CDEA8A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R119</xm:sqref>
        </x14:conditionalFormatting>
        <x14:conditionalFormatting xmlns:xm="http://schemas.microsoft.com/office/excel/2006/main">
          <x14:cfRule type="cellIs" priority="3619" operator="between" id="{344A5267-CE6B-465A-871E-6D454DCCDCC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R119</xm:sqref>
        </x14:conditionalFormatting>
        <x14:conditionalFormatting xmlns:xm="http://schemas.microsoft.com/office/excel/2006/main">
          <x14:cfRule type="cellIs" priority="3618" operator="between" id="{E0E01A29-8E75-4181-BBB3-C4D1F95AFD0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R119</xm:sqref>
        </x14:conditionalFormatting>
        <x14:conditionalFormatting xmlns:xm="http://schemas.microsoft.com/office/excel/2006/main">
          <x14:cfRule type="cellIs" priority="3617" operator="between" id="{FE3DE01D-EE58-4EFF-B7E8-813BA7424F4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R119</xm:sqref>
        </x14:conditionalFormatting>
        <x14:conditionalFormatting xmlns:xm="http://schemas.microsoft.com/office/excel/2006/main">
          <x14:cfRule type="cellIs" priority="3616" operator="between" id="{C9F522AD-D3B7-4218-AD22-12827E2BA7A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R119</xm:sqref>
        </x14:conditionalFormatting>
        <x14:conditionalFormatting xmlns:xm="http://schemas.microsoft.com/office/excel/2006/main">
          <x14:cfRule type="cellIs" priority="3615" operator="between" id="{94C89994-F207-403E-A789-2B570933CB7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R119</xm:sqref>
        </x14:conditionalFormatting>
        <x14:conditionalFormatting xmlns:xm="http://schemas.microsoft.com/office/excel/2006/main">
          <x14:cfRule type="cellIs" priority="3613" operator="between" id="{E7C33E3E-F891-4E81-BBC0-14B12193D0A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614" operator="equal" id="{FCEFC061-025A-4099-8C9E-BEB57AAF10B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R119</xm:sqref>
        </x14:conditionalFormatting>
        <x14:conditionalFormatting xmlns:xm="http://schemas.microsoft.com/office/excel/2006/main">
          <x14:cfRule type="cellIs" priority="3610" operator="equal" id="{01B9EF9F-7613-4C3E-BA9C-81048B6E13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11" operator="equal" id="{D0DB35FA-B8F2-4593-B629-FA36E14883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R120</xm:sqref>
        </x14:conditionalFormatting>
        <x14:conditionalFormatting xmlns:xm="http://schemas.microsoft.com/office/excel/2006/main">
          <x14:cfRule type="cellIs" priority="3607" operator="equal" id="{7DC20D76-B966-4566-A67E-BC1B19BE2E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08" operator="equal" id="{AE6E316D-8CBE-4F2C-A7E6-63F6A8E7657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09" operator="equal" id="{844B055C-B0FA-4EB0-ADCB-7262EC0126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R120</xm:sqref>
        </x14:conditionalFormatting>
        <x14:conditionalFormatting xmlns:xm="http://schemas.microsoft.com/office/excel/2006/main">
          <x14:cfRule type="cellIs" priority="3605" operator="equal" id="{1776D6D8-BDDE-42F0-BC71-D18F4B24F4B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606" operator="equal" id="{E5C31F28-9BD2-41A0-B055-95D64D74035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R120</xm:sqref>
        </x14:conditionalFormatting>
        <x14:conditionalFormatting xmlns:xm="http://schemas.microsoft.com/office/excel/2006/main">
          <x14:cfRule type="cellIs" priority="3604" operator="between" id="{DF0391EF-636B-4224-B4F4-31CC3961F4D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R120</xm:sqref>
        </x14:conditionalFormatting>
        <x14:conditionalFormatting xmlns:xm="http://schemas.microsoft.com/office/excel/2006/main">
          <x14:cfRule type="cellIs" priority="3603" operator="between" id="{9166A37B-DF74-4AE3-A0C9-4F43E7F7DD3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R120</xm:sqref>
        </x14:conditionalFormatting>
        <x14:conditionalFormatting xmlns:xm="http://schemas.microsoft.com/office/excel/2006/main">
          <x14:cfRule type="cellIs" priority="3602" operator="between" id="{05B1ADB0-B038-4D65-B704-A1F43E7176C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R120</xm:sqref>
        </x14:conditionalFormatting>
        <x14:conditionalFormatting xmlns:xm="http://schemas.microsoft.com/office/excel/2006/main">
          <x14:cfRule type="cellIs" priority="3601" operator="between" id="{3A31907B-48FC-4AA5-A72D-399A71802E4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R120</xm:sqref>
        </x14:conditionalFormatting>
        <x14:conditionalFormatting xmlns:xm="http://schemas.microsoft.com/office/excel/2006/main">
          <x14:cfRule type="cellIs" priority="3600" operator="between" id="{DC5F9C4B-F0B9-424F-8255-26F2D4D0E57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R120</xm:sqref>
        </x14:conditionalFormatting>
        <x14:conditionalFormatting xmlns:xm="http://schemas.microsoft.com/office/excel/2006/main">
          <x14:cfRule type="cellIs" priority="3598" operator="between" id="{4201A014-B790-4C5C-8683-518E4FDAB0F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599" operator="equal" id="{2DAC383A-EE0A-4B60-9A1E-9B42401E47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R120</xm:sqref>
        </x14:conditionalFormatting>
        <x14:conditionalFormatting xmlns:xm="http://schemas.microsoft.com/office/excel/2006/main">
          <x14:cfRule type="cellIs" priority="3595" operator="equal" id="{EF1F8E3A-D1C5-4C5E-874D-200920F824E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96" operator="equal" id="{E80030F9-4015-49A4-B14F-82F4FADA374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R121</xm:sqref>
        </x14:conditionalFormatting>
        <x14:conditionalFormatting xmlns:xm="http://schemas.microsoft.com/office/excel/2006/main">
          <x14:cfRule type="cellIs" priority="3592" operator="equal" id="{B01E85B1-6396-4828-91C9-89D7D91115F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93" operator="equal" id="{39DFDF53-390B-40F9-A958-FC17F22340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94" operator="equal" id="{392BF0C0-DA22-4546-A918-6859538CC14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R121</xm:sqref>
        </x14:conditionalFormatting>
        <x14:conditionalFormatting xmlns:xm="http://schemas.microsoft.com/office/excel/2006/main">
          <x14:cfRule type="cellIs" priority="3590" operator="equal" id="{389D62D6-6965-4256-B659-FEECE20251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91" operator="equal" id="{BF193156-2224-455F-B2AD-7436635723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R121</xm:sqref>
        </x14:conditionalFormatting>
        <x14:conditionalFormatting xmlns:xm="http://schemas.microsoft.com/office/excel/2006/main">
          <x14:cfRule type="cellIs" priority="3589" operator="between" id="{B11B6B0C-12A5-4E1B-BC3F-B41C32BA4EE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R121</xm:sqref>
        </x14:conditionalFormatting>
        <x14:conditionalFormatting xmlns:xm="http://schemas.microsoft.com/office/excel/2006/main">
          <x14:cfRule type="cellIs" priority="3588" operator="between" id="{A6E9EABD-0A1B-44BD-BE9B-5E6B4AA91C9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R121</xm:sqref>
        </x14:conditionalFormatting>
        <x14:conditionalFormatting xmlns:xm="http://schemas.microsoft.com/office/excel/2006/main">
          <x14:cfRule type="cellIs" priority="3587" operator="between" id="{E7CC82D1-0A58-42F2-A888-67C1A9E34AA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R121</xm:sqref>
        </x14:conditionalFormatting>
        <x14:conditionalFormatting xmlns:xm="http://schemas.microsoft.com/office/excel/2006/main">
          <x14:cfRule type="cellIs" priority="3586" operator="between" id="{1614A985-A959-444F-839D-C0180787571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R121</xm:sqref>
        </x14:conditionalFormatting>
        <x14:conditionalFormatting xmlns:xm="http://schemas.microsoft.com/office/excel/2006/main">
          <x14:cfRule type="cellIs" priority="3585" operator="between" id="{079C671B-6CFD-4BE6-A49B-4FFF593BD06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R121</xm:sqref>
        </x14:conditionalFormatting>
        <x14:conditionalFormatting xmlns:xm="http://schemas.microsoft.com/office/excel/2006/main">
          <x14:cfRule type="cellIs" priority="3583" operator="between" id="{D9E6340C-D049-49D8-BDC5-4A27DEBDB40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584" operator="equal" id="{15FC780F-92D1-454D-86CE-ABD2981C90A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R121</xm:sqref>
        </x14:conditionalFormatting>
        <x14:conditionalFormatting xmlns:xm="http://schemas.microsoft.com/office/excel/2006/main">
          <x14:cfRule type="cellIs" priority="3581" operator="between" id="{50319BE2-75FB-49A8-8104-1DF88E98B7B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L165</xm:sqref>
        </x14:conditionalFormatting>
        <x14:conditionalFormatting xmlns:xm="http://schemas.microsoft.com/office/excel/2006/main">
          <x14:cfRule type="cellIs" priority="3580" operator="between" id="{42C0667B-EFC4-4253-ACBB-98D6FBB3551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L165</xm:sqref>
        </x14:conditionalFormatting>
        <x14:conditionalFormatting xmlns:xm="http://schemas.microsoft.com/office/excel/2006/main">
          <x14:cfRule type="cellIs" priority="3577" operator="equal" id="{CCE61CCC-BD9A-41A7-88C8-DCCB2B3704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78" operator="equal" id="{3143CD88-EB9A-4E1D-B4C2-07F2C0BD52F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79" operator="equal" id="{C4E9A4BD-16FD-4D89-A617-9031E5BAB1A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L165</xm:sqref>
        </x14:conditionalFormatting>
        <x14:conditionalFormatting xmlns:xm="http://schemas.microsoft.com/office/excel/2006/main">
          <x14:cfRule type="cellIs" priority="3575" operator="between" id="{3AC343FC-B72A-4FB0-8388-404932561E5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576" operator="equal" id="{D3E7145C-71D0-4800-A2E7-EEEE26D3775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L165</xm:sqref>
        </x14:conditionalFormatting>
        <x14:conditionalFormatting xmlns:xm="http://schemas.microsoft.com/office/excel/2006/main">
          <x14:cfRule type="cellIs" priority="3573" operator="equal" id="{DA6A1321-FF8B-4738-97E0-98AB67CC359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74" operator="equal" id="{26CB53E3-86AD-4F79-A31D-33A013CE71E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L165</xm:sqref>
        </x14:conditionalFormatting>
        <x14:conditionalFormatting xmlns:xm="http://schemas.microsoft.com/office/excel/2006/main">
          <x14:cfRule type="cellIs" priority="3572" operator="between" id="{BA656E46-2A05-49B3-93DD-24D0078B0FA4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L165</xm:sqref>
        </x14:conditionalFormatting>
        <x14:conditionalFormatting xmlns:xm="http://schemas.microsoft.com/office/excel/2006/main">
          <x14:cfRule type="cellIs" priority="3571" operator="between" id="{16F24EB3-FD59-4C47-A6FD-1A2C8AA40A2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L165</xm:sqref>
        </x14:conditionalFormatting>
        <x14:conditionalFormatting xmlns:xm="http://schemas.microsoft.com/office/excel/2006/main">
          <x14:cfRule type="cellIs" priority="3570" operator="between" id="{1A339ACB-4F94-4217-A310-0AC3B48225B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L165</xm:sqref>
        </x14:conditionalFormatting>
        <x14:conditionalFormatting xmlns:xm="http://schemas.microsoft.com/office/excel/2006/main">
          <x14:cfRule type="cellIs" priority="3569" operator="between" id="{EFEFEA01-4ABC-4944-ADB4-7BD431437EA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L165</xm:sqref>
        </x14:conditionalFormatting>
        <x14:conditionalFormatting xmlns:xm="http://schemas.microsoft.com/office/excel/2006/main">
          <x14:cfRule type="cellIs" priority="3568" operator="between" id="{A825E587-6A6F-4760-B1D0-7C37527776A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L165</xm:sqref>
        </x14:conditionalFormatting>
        <x14:conditionalFormatting xmlns:xm="http://schemas.microsoft.com/office/excel/2006/main">
          <x14:cfRule type="cellIs" priority="3566" operator="between" id="{50A7DC32-DFF2-44F2-A8C1-06E8E8D2F53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567" operator="equal" id="{897F3B63-1448-4CA7-8EF6-3C0DF96ED0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L165</xm:sqref>
        </x14:conditionalFormatting>
        <x14:conditionalFormatting xmlns:xm="http://schemas.microsoft.com/office/excel/2006/main">
          <x14:cfRule type="cellIs" priority="3564" operator="equal" id="{AD37978A-27F2-4B86-AF2E-88FFBBD5BE4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65" operator="equal" id="{42E66BF5-405B-4749-BF20-8DDDF03C5B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L165</xm:sqref>
        </x14:conditionalFormatting>
        <x14:conditionalFormatting xmlns:xm="http://schemas.microsoft.com/office/excel/2006/main">
          <x14:cfRule type="cellIs" priority="3561" operator="equal" id="{57E84D1A-45F8-4CED-8C55-0AA867F97C7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62" operator="equal" id="{5AF162A7-5D27-4412-B299-F1BD8D8DCCC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63" operator="equal" id="{AAEBE43C-FEFD-4C11-A2DE-E354814573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N199:P199</xm:sqref>
        </x14:conditionalFormatting>
        <x14:conditionalFormatting xmlns:xm="http://schemas.microsoft.com/office/excel/2006/main">
          <x14:cfRule type="cellIs" priority="3559" operator="between" id="{99EBB5A5-2040-46B3-B7DE-CCD3544D703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560" operator="equal" id="{9CB9468B-EE42-424E-A0C2-A091612B85D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N199:P199</xm:sqref>
        </x14:conditionalFormatting>
        <x14:conditionalFormatting xmlns:xm="http://schemas.microsoft.com/office/excel/2006/main">
          <x14:cfRule type="cellIs" priority="3557" operator="equal" id="{A5EDA033-601D-4995-8E9F-B11DDE07F00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58" operator="equal" id="{1D1279EF-C4A7-410A-9CEF-9F1718FEB9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N199:P199</xm:sqref>
        </x14:conditionalFormatting>
        <x14:conditionalFormatting xmlns:xm="http://schemas.microsoft.com/office/excel/2006/main">
          <x14:cfRule type="cellIs" priority="3556" operator="between" id="{2ABCF54F-4710-46F6-8206-7AF5C94F12F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N199:P199</xm:sqref>
        </x14:conditionalFormatting>
        <x14:conditionalFormatting xmlns:xm="http://schemas.microsoft.com/office/excel/2006/main">
          <x14:cfRule type="cellIs" priority="3553" operator="equal" id="{D5693385-0BE5-4B60-A4D8-FAF577FA7C1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54" operator="equal" id="{63EA358B-F3A6-494E-8882-6993D82663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55" operator="equal" id="{D589284C-FB4B-4461-8AF8-D96896C3F20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Q199:R199 W199</xm:sqref>
        </x14:conditionalFormatting>
        <x14:conditionalFormatting xmlns:xm="http://schemas.microsoft.com/office/excel/2006/main">
          <x14:cfRule type="cellIs" priority="3551" operator="between" id="{3A72599D-A9D9-4601-BF12-120772794A9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552" operator="equal" id="{3191D16B-7E32-4418-ADEB-0C87C31144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Q199:R199 W199</xm:sqref>
        </x14:conditionalFormatting>
        <x14:conditionalFormatting xmlns:xm="http://schemas.microsoft.com/office/excel/2006/main">
          <x14:cfRule type="cellIs" priority="3549" operator="equal" id="{6CEE3166-7E7E-4C08-A255-BD86C98FA40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50" operator="equal" id="{1653C833-47E6-46A0-860E-0794913744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Q199:R199 W199</xm:sqref>
        </x14:conditionalFormatting>
        <x14:conditionalFormatting xmlns:xm="http://schemas.microsoft.com/office/excel/2006/main">
          <x14:cfRule type="cellIs" priority="3548" operator="between" id="{3315AE08-3CD5-44D6-AB8C-3B71827D8D5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Q199:R199 W199</xm:sqref>
        </x14:conditionalFormatting>
        <x14:conditionalFormatting xmlns:xm="http://schemas.microsoft.com/office/excel/2006/main">
          <x14:cfRule type="cellIs" priority="3546" operator="equal" id="{501292CD-8E07-4A41-B243-84FC97596FB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47" operator="equal" id="{992B0E2F-B82D-4175-B5AB-554F27DAAF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L158:R159 L162:R164 L160:O161</xm:sqref>
        </x14:conditionalFormatting>
        <x14:conditionalFormatting xmlns:xm="http://schemas.microsoft.com/office/excel/2006/main">
          <x14:cfRule type="cellIs" priority="3543" operator="equal" id="{B58CE55D-D683-45E8-9724-EEB3E0EFB71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44" operator="equal" id="{5080A04C-C1A0-41FD-ABC6-73835A5719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45" operator="equal" id="{754A0F67-70BB-4098-AD51-FF38484367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L158:R159 L162:R164 L160:O161 S75:S88 U74:U85</xm:sqref>
        </x14:conditionalFormatting>
        <x14:conditionalFormatting xmlns:xm="http://schemas.microsoft.com/office/excel/2006/main">
          <x14:cfRule type="cellIs" priority="3540" operator="equal" id="{CFD987CF-84DB-41C0-9E4A-90665941BBE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41" operator="equal" id="{CA3F9852-BA6E-4038-B023-3FF119318BF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42" operator="equal" id="{1AC8413F-AA56-4512-9C04-70D14D06D1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M201</xm:sqref>
        </x14:conditionalFormatting>
        <x14:conditionalFormatting xmlns:xm="http://schemas.microsoft.com/office/excel/2006/main">
          <x14:cfRule type="cellIs" priority="3538" operator="between" id="{D52BAFD2-37CA-4E81-BA44-71743C23DA8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539" operator="equal" id="{EB924F19-E8F0-4370-8446-D4116E21B8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M201</xm:sqref>
        </x14:conditionalFormatting>
        <x14:conditionalFormatting xmlns:xm="http://schemas.microsoft.com/office/excel/2006/main">
          <x14:cfRule type="cellIs" priority="3536" operator="equal" id="{1E28B632-D77A-4834-BF12-6418D780B3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37" operator="equal" id="{4C34A6CD-A7D5-45F1-9D8D-1F65132C300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M201</xm:sqref>
        </x14:conditionalFormatting>
        <x14:conditionalFormatting xmlns:xm="http://schemas.microsoft.com/office/excel/2006/main">
          <x14:cfRule type="cellIs" priority="3535" operator="between" id="{D6199D92-52E7-47E5-8BC1-37DD2973162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M201</xm:sqref>
        </x14:conditionalFormatting>
        <x14:conditionalFormatting xmlns:xm="http://schemas.microsoft.com/office/excel/2006/main">
          <x14:cfRule type="cellIs" priority="3532" operator="equal" id="{9CBED8F0-4D63-4CC5-882C-493EE59FE5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33" operator="equal" id="{47DC0B32-EA0E-49A5-99A0-D30851F2C2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34" operator="equal" id="{F7471A27-7E94-41FC-95B7-F2C73D61D8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M199</xm:sqref>
        </x14:conditionalFormatting>
        <x14:conditionalFormatting xmlns:xm="http://schemas.microsoft.com/office/excel/2006/main">
          <x14:cfRule type="cellIs" priority="3530" operator="between" id="{DDA46A31-C033-47A2-B57D-2A05774ECB5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531" operator="equal" id="{5DCB349E-0F03-4F06-95C8-5EF91631F3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M199</xm:sqref>
        </x14:conditionalFormatting>
        <x14:conditionalFormatting xmlns:xm="http://schemas.microsoft.com/office/excel/2006/main">
          <x14:cfRule type="cellIs" priority="3528" operator="equal" id="{DAFE4119-0C05-496E-89DC-7F9E5EEEDF1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29" operator="equal" id="{9B683D4E-E2E4-4281-81E5-86D66731F8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M199</xm:sqref>
        </x14:conditionalFormatting>
        <x14:conditionalFormatting xmlns:xm="http://schemas.microsoft.com/office/excel/2006/main">
          <x14:cfRule type="cellIs" priority="3527" operator="between" id="{917896A3-BEAE-433E-950E-1C4D4780283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M199</xm:sqref>
        </x14:conditionalFormatting>
        <x14:conditionalFormatting xmlns:xm="http://schemas.microsoft.com/office/excel/2006/main">
          <x14:cfRule type="cellIs" priority="3525" operator="equal" id="{1BF6EAAC-3B32-4F7C-B634-569E8945525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26" operator="equal" id="{F329596C-7EEB-4F42-9521-B2E56E16C2D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L110:L112</xm:sqref>
        </x14:conditionalFormatting>
        <x14:conditionalFormatting xmlns:xm="http://schemas.microsoft.com/office/excel/2006/main">
          <x14:cfRule type="cellIs" priority="3522" operator="equal" id="{C0BCD0F2-F422-4271-893C-6F692C31207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23" operator="equal" id="{1B2657F8-0D26-4420-B588-E30CA5801BE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24" operator="equal" id="{832D72D9-9E8E-450F-832E-6779F803E17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L110:L112</xm:sqref>
        </x14:conditionalFormatting>
        <x14:conditionalFormatting xmlns:xm="http://schemas.microsoft.com/office/excel/2006/main">
          <x14:cfRule type="cellIs" priority="3521" operator="between" id="{FA9F9668-29CC-4049-AA13-B7AEEBD0048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L110:L112</xm:sqref>
        </x14:conditionalFormatting>
        <x14:conditionalFormatting xmlns:xm="http://schemas.microsoft.com/office/excel/2006/main">
          <x14:cfRule type="cellIs" priority="3520" operator="between" id="{E097293A-58A6-461C-A15C-4CD1FBA01A8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L110:L112</xm:sqref>
        </x14:conditionalFormatting>
        <x14:conditionalFormatting xmlns:xm="http://schemas.microsoft.com/office/excel/2006/main">
          <x14:cfRule type="cellIs" priority="3519" operator="between" id="{1B3E1C32-361C-4B52-ABAE-B2488762C80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L110:L112</xm:sqref>
        </x14:conditionalFormatting>
        <x14:conditionalFormatting xmlns:xm="http://schemas.microsoft.com/office/excel/2006/main">
          <x14:cfRule type="cellIs" priority="3518" operator="between" id="{4826C20F-09C4-4BF0-A1D7-2DF5891D405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L110:L112</xm:sqref>
        </x14:conditionalFormatting>
        <x14:conditionalFormatting xmlns:xm="http://schemas.microsoft.com/office/excel/2006/main">
          <x14:cfRule type="cellIs" priority="3517" operator="between" id="{29D696CC-7671-4BC9-83BB-0D74D1BF3B2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L110:L112</xm:sqref>
        </x14:conditionalFormatting>
        <x14:conditionalFormatting xmlns:xm="http://schemas.microsoft.com/office/excel/2006/main">
          <x14:cfRule type="cellIs" priority="3515" operator="between" id="{003A1045-F0C6-4BBD-9EDD-D60A0BCB6AE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516" operator="equal" id="{AC37AE0B-1121-4B6F-A464-42CF8F77DF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L110:L112</xm:sqref>
        </x14:conditionalFormatting>
        <x14:conditionalFormatting xmlns:xm="http://schemas.microsoft.com/office/excel/2006/main">
          <x14:cfRule type="cellIs" priority="3513" operator="equal" id="{DB2DB749-4254-4FB6-B89C-443ACD34271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14" operator="equal" id="{09E5D7E1-D9CB-4E7D-9443-69C5CD9604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L110:L112</xm:sqref>
        </x14:conditionalFormatting>
        <x14:conditionalFormatting xmlns:xm="http://schemas.microsoft.com/office/excel/2006/main">
          <x14:cfRule type="cellIs" priority="3510" operator="equal" id="{955B49B3-2981-46B9-ADB0-4DCECDD39CA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11" operator="equal" id="{1331BF92-AA66-47B9-ADF5-F5CDF8F96B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12" operator="equal" id="{C22E3DD7-F71E-4D1D-A5A4-EE65096DEC2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L110:L112</xm:sqref>
        </x14:conditionalFormatting>
        <x14:conditionalFormatting xmlns:xm="http://schemas.microsoft.com/office/excel/2006/main">
          <x14:cfRule type="cellIs" priority="3508" operator="equal" id="{A3CB6A45-DABA-4DCE-BB4A-0B7F0E6F631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09" operator="equal" id="{A7E753E2-F730-497C-9C87-B450977FB84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L110:L112</xm:sqref>
        </x14:conditionalFormatting>
        <x14:conditionalFormatting xmlns:xm="http://schemas.microsoft.com/office/excel/2006/main">
          <x14:cfRule type="cellIs" priority="3506" operator="equal" id="{4D8AFE56-ADB1-4BE7-A870-B54349F45F8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07" operator="equal" id="{C2EEEFC3-A80A-4BE3-962D-B72F93B94F0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P110:R110</xm:sqref>
        </x14:conditionalFormatting>
        <x14:conditionalFormatting xmlns:xm="http://schemas.microsoft.com/office/excel/2006/main">
          <x14:cfRule type="cellIs" priority="3503" operator="equal" id="{880D081A-C63A-487D-80E1-451202F5A5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04" operator="equal" id="{40F0844C-7764-471C-A600-77C82716C84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05" operator="equal" id="{CC9D99F4-5F10-44BF-ADE3-B34D87CEA7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P110:R110</xm:sqref>
        </x14:conditionalFormatting>
        <x14:conditionalFormatting xmlns:xm="http://schemas.microsoft.com/office/excel/2006/main">
          <x14:cfRule type="cellIs" priority="3501" operator="equal" id="{DB92C9FF-96E8-490E-9128-6528BB51280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502" operator="equal" id="{38B211BB-3952-4FA5-8596-F4B1FEDCC9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P110:R110</xm:sqref>
        </x14:conditionalFormatting>
        <x14:conditionalFormatting xmlns:xm="http://schemas.microsoft.com/office/excel/2006/main">
          <x14:cfRule type="cellIs" priority="3500" operator="between" id="{F1F33F7C-B49F-4A29-851E-B6869ED74A2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P110:R110</xm:sqref>
        </x14:conditionalFormatting>
        <x14:conditionalFormatting xmlns:xm="http://schemas.microsoft.com/office/excel/2006/main">
          <x14:cfRule type="cellIs" priority="3499" operator="between" id="{D686AFCD-0A64-4A71-96EF-4F895541091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P110:R110</xm:sqref>
        </x14:conditionalFormatting>
        <x14:conditionalFormatting xmlns:xm="http://schemas.microsoft.com/office/excel/2006/main">
          <x14:cfRule type="cellIs" priority="3498" operator="between" id="{AD0B5460-9FB8-4F28-96FF-AB03ADD31CE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P110:R110</xm:sqref>
        </x14:conditionalFormatting>
        <x14:conditionalFormatting xmlns:xm="http://schemas.microsoft.com/office/excel/2006/main">
          <x14:cfRule type="cellIs" priority="3497" operator="between" id="{EB447952-5255-46EA-8A64-2C62ECB2D93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P110:R110</xm:sqref>
        </x14:conditionalFormatting>
        <x14:conditionalFormatting xmlns:xm="http://schemas.microsoft.com/office/excel/2006/main">
          <x14:cfRule type="cellIs" priority="3496" operator="between" id="{7C53F4C2-94C9-423B-85BD-30D5B83D8C8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P110:R110</xm:sqref>
        </x14:conditionalFormatting>
        <x14:conditionalFormatting xmlns:xm="http://schemas.microsoft.com/office/excel/2006/main">
          <x14:cfRule type="cellIs" priority="3494" operator="between" id="{DD99CFA9-A107-499E-9CEF-DA812AEC7EF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495" operator="equal" id="{E0CA5F55-28EA-4A80-A207-A382FFC0B62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P110:R110</xm:sqref>
        </x14:conditionalFormatting>
        <x14:conditionalFormatting xmlns:xm="http://schemas.microsoft.com/office/excel/2006/main">
          <x14:cfRule type="cellIs" priority="3490" operator="equal" id="{12CCD17E-1B81-4069-98DF-9B53897C95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91" operator="equal" id="{F3EFDE1C-1462-4873-82E7-D1805ED7A8F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P111:R111</xm:sqref>
        </x14:conditionalFormatting>
        <x14:conditionalFormatting xmlns:xm="http://schemas.microsoft.com/office/excel/2006/main">
          <x14:cfRule type="cellIs" priority="3488" operator="equal" id="{F858C628-2EF8-4D44-A723-41A66D06D3C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89" operator="equal" id="{33ABE493-3726-47C4-872B-6AEB5C80FDA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P111:R111</xm:sqref>
        </x14:conditionalFormatting>
        <x14:conditionalFormatting xmlns:xm="http://schemas.microsoft.com/office/excel/2006/main">
          <x14:cfRule type="cellIs" priority="3485" operator="equal" id="{A8612B0A-FA59-4443-8F6E-F172E39940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86" operator="equal" id="{427E6C9F-ACB8-4F50-B893-5F6052B9604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87" operator="equal" id="{A87CCDEA-E5A2-4710-8D8C-F1A4488DCB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P111:R111</xm:sqref>
        </x14:conditionalFormatting>
        <x14:conditionalFormatting xmlns:xm="http://schemas.microsoft.com/office/excel/2006/main">
          <x14:cfRule type="cellIs" priority="3484" operator="between" id="{6BDA42AE-9D8A-4BAD-A084-2901A7FFED60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P111:R111</xm:sqref>
        </x14:conditionalFormatting>
        <x14:conditionalFormatting xmlns:xm="http://schemas.microsoft.com/office/excel/2006/main">
          <x14:cfRule type="cellIs" priority="3483" operator="between" id="{61B250AB-4733-42E3-8982-68BC6AC06D3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P111:R111</xm:sqref>
        </x14:conditionalFormatting>
        <x14:conditionalFormatting xmlns:xm="http://schemas.microsoft.com/office/excel/2006/main">
          <x14:cfRule type="cellIs" priority="3482" operator="between" id="{4B68BA13-2D82-4791-B86B-B25E54D2D00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P111:R111</xm:sqref>
        </x14:conditionalFormatting>
        <x14:conditionalFormatting xmlns:xm="http://schemas.microsoft.com/office/excel/2006/main">
          <x14:cfRule type="cellIs" priority="3481" operator="between" id="{541A280C-2B22-443E-AAE5-544E40C8C8C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P111:R111</xm:sqref>
        </x14:conditionalFormatting>
        <x14:conditionalFormatting xmlns:xm="http://schemas.microsoft.com/office/excel/2006/main">
          <x14:cfRule type="cellIs" priority="3480" operator="between" id="{F13AC7BC-7042-42BC-99A9-FDCC2B39367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P111:R111</xm:sqref>
        </x14:conditionalFormatting>
        <x14:conditionalFormatting xmlns:xm="http://schemas.microsoft.com/office/excel/2006/main">
          <x14:cfRule type="cellIs" priority="3478" operator="between" id="{C91879C3-C9D8-4C93-9590-58B5FDA14B2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479" operator="equal" id="{C4F4C386-5F85-42B7-839A-BB76FEEC7C2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P111:R111</xm:sqref>
        </x14:conditionalFormatting>
        <x14:conditionalFormatting xmlns:xm="http://schemas.microsoft.com/office/excel/2006/main">
          <x14:cfRule type="cellIs" priority="3475" operator="equal" id="{31A11C30-6B2A-4D73-988E-C7AB278C93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76" operator="equal" id="{BACD86C2-6074-45F8-9091-BE8DCD4EBBF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77" operator="equal" id="{EA1B35FB-3222-4C61-B9A6-212A9FA5447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P111:R111</xm:sqref>
        </x14:conditionalFormatting>
        <x14:conditionalFormatting xmlns:xm="http://schemas.microsoft.com/office/excel/2006/main">
          <x14:cfRule type="cellIs" priority="3473" operator="equal" id="{91526080-4447-4D35-BAAF-C9C8DA300E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74" operator="equal" id="{FD9E5534-9AD3-4118-98CC-184B896D1D5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P111:R111</xm:sqref>
        </x14:conditionalFormatting>
        <x14:conditionalFormatting xmlns:xm="http://schemas.microsoft.com/office/excel/2006/main">
          <x14:cfRule type="cellIs" priority="3471" operator="equal" id="{8D363B85-0C37-48E3-9537-0A9860076E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72" operator="equal" id="{6F226FF6-3874-477C-A65D-4F4228922CE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W110</xm:sqref>
        </x14:conditionalFormatting>
        <x14:conditionalFormatting xmlns:xm="http://schemas.microsoft.com/office/excel/2006/main">
          <x14:cfRule type="cellIs" priority="3468" operator="equal" id="{39525C72-3853-45A5-B7F6-C207F96ACCB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69" operator="equal" id="{700183E2-EC14-4936-9C17-BDCB62538E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70" operator="equal" id="{B46FE18C-2128-4125-893E-1CD350DCC2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W110</xm:sqref>
        </x14:conditionalFormatting>
        <x14:conditionalFormatting xmlns:xm="http://schemas.microsoft.com/office/excel/2006/main">
          <x14:cfRule type="cellIs" priority="3466" operator="equal" id="{2539569F-2469-4251-8761-3A93E63EE49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67" operator="equal" id="{0D236800-1891-48C3-B30C-9FCE1E2EF0B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W110</xm:sqref>
        </x14:conditionalFormatting>
        <x14:conditionalFormatting xmlns:xm="http://schemas.microsoft.com/office/excel/2006/main">
          <x14:cfRule type="cellIs" priority="3465" operator="between" id="{E5209454-4B06-43C8-80D6-56EAA03AFA1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W110</xm:sqref>
        </x14:conditionalFormatting>
        <x14:conditionalFormatting xmlns:xm="http://schemas.microsoft.com/office/excel/2006/main">
          <x14:cfRule type="cellIs" priority="3464" operator="between" id="{480B556E-2AFA-45DA-82BD-77F0F469F16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W110</xm:sqref>
        </x14:conditionalFormatting>
        <x14:conditionalFormatting xmlns:xm="http://schemas.microsoft.com/office/excel/2006/main">
          <x14:cfRule type="cellIs" priority="3463" operator="between" id="{AEDCB2AF-215E-4E34-B785-5770CFBADF8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W110</xm:sqref>
        </x14:conditionalFormatting>
        <x14:conditionalFormatting xmlns:xm="http://schemas.microsoft.com/office/excel/2006/main">
          <x14:cfRule type="cellIs" priority="3462" operator="between" id="{086FC404-F0A0-4A9C-ABBC-B788C0FE325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W110</xm:sqref>
        </x14:conditionalFormatting>
        <x14:conditionalFormatting xmlns:xm="http://schemas.microsoft.com/office/excel/2006/main">
          <x14:cfRule type="cellIs" priority="3461" operator="between" id="{E0FFE496-AA9B-4CD6-924B-D87DA7F134B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W110</xm:sqref>
        </x14:conditionalFormatting>
        <x14:conditionalFormatting xmlns:xm="http://schemas.microsoft.com/office/excel/2006/main">
          <x14:cfRule type="cellIs" priority="3459" operator="between" id="{ACE63EC4-218D-4572-A4FB-DDDF3D5C83E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460" operator="equal" id="{FF815C11-BE16-48A3-BBFE-799BA2F7F3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W110</xm:sqref>
        </x14:conditionalFormatting>
        <x14:conditionalFormatting xmlns:xm="http://schemas.microsoft.com/office/excel/2006/main">
          <x14:cfRule type="cellIs" priority="3456" operator="equal" id="{28211D2C-4E42-423E-8466-A0B65A6BB37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57" operator="equal" id="{92FD2A60-E04B-475C-9F10-6BC40D3E41A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W111</xm:sqref>
        </x14:conditionalFormatting>
        <x14:conditionalFormatting xmlns:xm="http://schemas.microsoft.com/office/excel/2006/main">
          <x14:cfRule type="cellIs" priority="3453" operator="equal" id="{7B3E40F0-A239-438D-BCC0-7DCE4D38D3C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54" operator="equal" id="{89BE2648-FCAA-4E06-954E-8D9EA71B46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55" operator="equal" id="{CBF100B4-8CE4-4DBE-BBBB-2AAB95E997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W111</xm:sqref>
        </x14:conditionalFormatting>
        <x14:conditionalFormatting xmlns:xm="http://schemas.microsoft.com/office/excel/2006/main">
          <x14:cfRule type="cellIs" priority="3451" operator="equal" id="{3ED68A9D-E8FE-4EDF-94CA-BBD5E481FE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52" operator="equal" id="{D8752877-62C0-48CA-A4C5-8368044E755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W111</xm:sqref>
        </x14:conditionalFormatting>
        <x14:conditionalFormatting xmlns:xm="http://schemas.microsoft.com/office/excel/2006/main">
          <x14:cfRule type="cellIs" priority="3450" operator="between" id="{994B84BC-942C-4511-9C0D-EC30C706511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W111</xm:sqref>
        </x14:conditionalFormatting>
        <x14:conditionalFormatting xmlns:xm="http://schemas.microsoft.com/office/excel/2006/main">
          <x14:cfRule type="cellIs" priority="3449" operator="between" id="{156BFFFF-566F-47CF-9516-33B06FC8884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W111</xm:sqref>
        </x14:conditionalFormatting>
        <x14:conditionalFormatting xmlns:xm="http://schemas.microsoft.com/office/excel/2006/main">
          <x14:cfRule type="cellIs" priority="3448" operator="between" id="{2E2FFA0D-7013-42B6-92D6-D4F85193266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W111</xm:sqref>
        </x14:conditionalFormatting>
        <x14:conditionalFormatting xmlns:xm="http://schemas.microsoft.com/office/excel/2006/main">
          <x14:cfRule type="cellIs" priority="3447" operator="between" id="{AE7525FC-7CE3-4693-928E-F4A576ED26C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W111</xm:sqref>
        </x14:conditionalFormatting>
        <x14:conditionalFormatting xmlns:xm="http://schemas.microsoft.com/office/excel/2006/main">
          <x14:cfRule type="cellIs" priority="3446" operator="between" id="{AF6D8E8C-FB89-46AD-ABA5-83CCEEE47B8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W111</xm:sqref>
        </x14:conditionalFormatting>
        <x14:conditionalFormatting xmlns:xm="http://schemas.microsoft.com/office/excel/2006/main">
          <x14:cfRule type="cellIs" priority="3444" operator="between" id="{B1300AA5-405A-4F72-983B-4C7A0929B22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445" operator="equal" id="{C5724D71-8ACF-4AD7-9B0A-D7B2CDE60EC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W111</xm:sqref>
        </x14:conditionalFormatting>
        <x14:conditionalFormatting xmlns:xm="http://schemas.microsoft.com/office/excel/2006/main">
          <x14:cfRule type="cellIs" priority="3441" operator="equal" id="{A7F9F2B4-5EB8-44FF-AC53-FDF9C45452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42" operator="equal" id="{399FC0F1-D9F6-46C1-8D6C-09ECDE2BA8C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M110:M112</xm:sqref>
        </x14:conditionalFormatting>
        <x14:conditionalFormatting xmlns:xm="http://schemas.microsoft.com/office/excel/2006/main">
          <x14:cfRule type="cellIs" priority="3438" operator="equal" id="{BDA03284-0E59-4E10-89AF-6A751EACA66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39" operator="equal" id="{A2C8106D-46E5-4DD6-B0EE-22DC989118F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40" operator="equal" id="{D063B4E0-7B60-42B8-922A-AA5DF08296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M110:M112</xm:sqref>
        </x14:conditionalFormatting>
        <x14:conditionalFormatting xmlns:xm="http://schemas.microsoft.com/office/excel/2006/main">
          <x14:cfRule type="cellIs" priority="3437" operator="between" id="{BBE696DF-5C0C-4D59-9C56-18B157EE961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M110:M112</xm:sqref>
        </x14:conditionalFormatting>
        <x14:conditionalFormatting xmlns:xm="http://schemas.microsoft.com/office/excel/2006/main">
          <x14:cfRule type="cellIs" priority="3436" operator="between" id="{3A8B6078-49B1-493D-A3A3-8F73C801B1B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M110:M112</xm:sqref>
        </x14:conditionalFormatting>
        <x14:conditionalFormatting xmlns:xm="http://schemas.microsoft.com/office/excel/2006/main">
          <x14:cfRule type="cellIs" priority="3435" operator="between" id="{8E2211E2-86B7-46DD-AE8A-048429EFF0E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M110:M112</xm:sqref>
        </x14:conditionalFormatting>
        <x14:conditionalFormatting xmlns:xm="http://schemas.microsoft.com/office/excel/2006/main">
          <x14:cfRule type="cellIs" priority="3434" operator="between" id="{6BF2176D-CE4E-4F51-93AB-5AB8346E3B8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M110:M112</xm:sqref>
        </x14:conditionalFormatting>
        <x14:conditionalFormatting xmlns:xm="http://schemas.microsoft.com/office/excel/2006/main">
          <x14:cfRule type="cellIs" priority="3433" operator="between" id="{27844E4E-5982-48F5-8185-89E6103670C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M110:M112</xm:sqref>
        </x14:conditionalFormatting>
        <x14:conditionalFormatting xmlns:xm="http://schemas.microsoft.com/office/excel/2006/main">
          <x14:cfRule type="cellIs" priority="3431" operator="between" id="{97B7CE9E-9077-4439-B4BE-BDED0078879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432" operator="equal" id="{DF3AEA08-2886-4462-8FD2-D8CF41FCA3F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M110:M112</xm:sqref>
        </x14:conditionalFormatting>
        <x14:conditionalFormatting xmlns:xm="http://schemas.microsoft.com/office/excel/2006/main">
          <x14:cfRule type="cellIs" priority="3429" operator="equal" id="{C05494AC-9C61-4B66-AC0B-8D5F0CCA4E9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30" operator="equal" id="{D27F4520-77BB-4DD2-ABB0-1523773AB41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M110:M112</xm:sqref>
        </x14:conditionalFormatting>
        <x14:conditionalFormatting xmlns:xm="http://schemas.microsoft.com/office/excel/2006/main">
          <x14:cfRule type="cellIs" priority="3426" operator="equal" id="{91A231ED-CFF4-4BA2-B974-41D08AE3D50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27" operator="equal" id="{C847EEE4-F2DC-4B3C-8967-D24C41FEB80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28" operator="equal" id="{F0965F02-83F0-4638-B84C-71949AB7A0E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M110:M112</xm:sqref>
        </x14:conditionalFormatting>
        <x14:conditionalFormatting xmlns:xm="http://schemas.microsoft.com/office/excel/2006/main">
          <x14:cfRule type="cellIs" priority="3424" operator="equal" id="{5C1FD3CB-21D6-4448-BC6E-E75A3A0E0C9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25" operator="equal" id="{7AF85DF2-F41E-46CA-BF83-F5EEE3D5756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M110:M112</xm:sqref>
        </x14:conditionalFormatting>
        <x14:conditionalFormatting xmlns:xm="http://schemas.microsoft.com/office/excel/2006/main">
          <x14:cfRule type="cellIs" priority="3422" operator="equal" id="{4331BD06-E5A9-4334-A55A-9AE05B7888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23" operator="equal" id="{9A0179EE-222F-46CA-B0DE-212524E0364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N51:N75 N120:N127 N99:N108 N113 N90:N97 N132:N135</xm:sqref>
        </x14:conditionalFormatting>
        <x14:conditionalFormatting xmlns:xm="http://schemas.microsoft.com/office/excel/2006/main">
          <x14:cfRule type="cellIs" priority="3419" operator="equal" id="{E704297B-91FB-4B86-8912-4F237CFD70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20" operator="equal" id="{C282CF89-9C75-4C65-9F40-27E1C8FDACE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21" operator="equal" id="{BBAFBEF6-A39F-4EDD-AE76-2A47FFDA870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N51:N75 N120:N127 N99:N108 N113 N90:N97 N132:N135</xm:sqref>
        </x14:conditionalFormatting>
        <x14:conditionalFormatting xmlns:xm="http://schemas.microsoft.com/office/excel/2006/main">
          <x14:cfRule type="cellIs" priority="3417" operator="equal" id="{4DBF971F-D510-482E-BD1A-AABCB494033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18" operator="equal" id="{6551F29B-6BCA-45CE-8CFD-0ED15665B13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N51:N75 N120:N127 N99:N108 N113 N90:N97 N132:N135</xm:sqref>
        </x14:conditionalFormatting>
        <x14:conditionalFormatting xmlns:xm="http://schemas.microsoft.com/office/excel/2006/main">
          <x14:cfRule type="cellIs" priority="3416" operator="between" id="{B830A0E1-8655-4434-9D34-A70A869F6444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N51:N75 N120:N127 N99:N108 N113 N90:N97 N132:N135</xm:sqref>
        </x14:conditionalFormatting>
        <x14:conditionalFormatting xmlns:xm="http://schemas.microsoft.com/office/excel/2006/main">
          <x14:cfRule type="cellIs" priority="3415" operator="between" id="{C9DC16F8-8D59-463F-82AE-1AD5F9F8CC3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N51:N75 N120:N127 N99:N108 N113 N90:N97 N132:N135</xm:sqref>
        </x14:conditionalFormatting>
        <x14:conditionalFormatting xmlns:xm="http://schemas.microsoft.com/office/excel/2006/main">
          <x14:cfRule type="cellIs" priority="3414" operator="between" id="{12BF4882-7BAC-4F6F-A2E1-13BC74C47DD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N51:N75 N120:N127 N99:N108 N113 N90:N97 N132:N135</xm:sqref>
        </x14:conditionalFormatting>
        <x14:conditionalFormatting xmlns:xm="http://schemas.microsoft.com/office/excel/2006/main">
          <x14:cfRule type="cellIs" priority="3413" operator="between" id="{A3FD9A85-6D7F-4D20-AB29-972B588E41B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N51:N75 N120:N127 N99:N108 N113 N90:N97 N132:N135</xm:sqref>
        </x14:conditionalFormatting>
        <x14:conditionalFormatting xmlns:xm="http://schemas.microsoft.com/office/excel/2006/main">
          <x14:cfRule type="cellIs" priority="3412" operator="between" id="{D7480C82-C0FB-4155-B4DD-72D77ACB583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N51:N75 N120:N127 N99:N108 N113 N90:N97 N132:N135</xm:sqref>
        </x14:conditionalFormatting>
        <x14:conditionalFormatting xmlns:xm="http://schemas.microsoft.com/office/excel/2006/main">
          <x14:cfRule type="cellIs" priority="3410" operator="between" id="{B75415C6-3EF1-425A-BAFB-A99DF8A06B6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411" operator="equal" id="{92EB88AB-66CE-49CC-B77E-FFD88845B16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N51:N75 N120:N127 N99:N108 N113 N90:N97 N132:N135</xm:sqref>
        </x14:conditionalFormatting>
        <x14:conditionalFormatting xmlns:xm="http://schemas.microsoft.com/office/excel/2006/main">
          <x14:cfRule type="cellIs" priority="3369" operator="equal" id="{E3777F2F-B158-483D-BD44-2CA2E2994C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70" operator="equal" id="{F085A5A1-996E-49AC-85E6-13F4DC7209F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N98</xm:sqref>
        </x14:conditionalFormatting>
        <x14:conditionalFormatting xmlns:xm="http://schemas.microsoft.com/office/excel/2006/main">
          <x14:cfRule type="cellIs" priority="3367" operator="equal" id="{6DA016B5-4A4B-411D-9775-2CFADEF7201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68" operator="equal" id="{FB8DD17D-6C90-49A5-BDE2-EA2644F7CC4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N98</xm:sqref>
        </x14:conditionalFormatting>
        <x14:conditionalFormatting xmlns:xm="http://schemas.microsoft.com/office/excel/2006/main">
          <x14:cfRule type="cellIs" priority="3364" operator="equal" id="{FE5FC4E3-87C2-49D1-A0F2-4D79C1F9C4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65" operator="equal" id="{E02F7B95-9EE9-41C9-B913-365DEF896ED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66" operator="equal" id="{BC978B6B-2886-424A-996A-4754F15F639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N98</xm:sqref>
        </x14:conditionalFormatting>
        <x14:conditionalFormatting xmlns:xm="http://schemas.microsoft.com/office/excel/2006/main">
          <x14:cfRule type="cellIs" priority="3363" operator="between" id="{1F26C2CF-C1E4-45DB-A4FC-3B3BD93B7F6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N98</xm:sqref>
        </x14:conditionalFormatting>
        <x14:conditionalFormatting xmlns:xm="http://schemas.microsoft.com/office/excel/2006/main">
          <x14:cfRule type="cellIs" priority="3362" operator="between" id="{7F41EDF7-0427-44FE-B186-DF506D0A770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N98</xm:sqref>
        </x14:conditionalFormatting>
        <x14:conditionalFormatting xmlns:xm="http://schemas.microsoft.com/office/excel/2006/main">
          <x14:cfRule type="cellIs" priority="3361" operator="between" id="{8B4A6D4A-8E60-4754-8E55-E732F09B92F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N98</xm:sqref>
        </x14:conditionalFormatting>
        <x14:conditionalFormatting xmlns:xm="http://schemas.microsoft.com/office/excel/2006/main">
          <x14:cfRule type="cellIs" priority="3360" operator="between" id="{C7D7F18A-A3C1-44D6-BC35-7A2D61EE67C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N98</xm:sqref>
        </x14:conditionalFormatting>
        <x14:conditionalFormatting xmlns:xm="http://schemas.microsoft.com/office/excel/2006/main">
          <x14:cfRule type="cellIs" priority="3359" operator="between" id="{2061782B-52A5-4058-A033-D7C2C29AE60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N98</xm:sqref>
        </x14:conditionalFormatting>
        <x14:conditionalFormatting xmlns:xm="http://schemas.microsoft.com/office/excel/2006/main">
          <x14:cfRule type="cellIs" priority="3357" operator="between" id="{E675B141-4BCE-4436-8E77-B17F22BA059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358" operator="equal" id="{623DE4F8-C62F-45D5-B06D-1BE89621788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N98</xm:sqref>
        </x14:conditionalFormatting>
        <x14:conditionalFormatting xmlns:xm="http://schemas.microsoft.com/office/excel/2006/main">
          <x14:cfRule type="cellIs" priority="3354" operator="equal" id="{6CD01BB6-91A1-4B70-BEB9-F6D8ABC470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55" operator="equal" id="{14191DB1-D698-4179-8FED-84AC08FA95A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56" operator="equal" id="{A61C4112-1E4F-4FAB-8BBD-B95A521EA3E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N98</xm:sqref>
        </x14:conditionalFormatting>
        <x14:conditionalFormatting xmlns:xm="http://schemas.microsoft.com/office/excel/2006/main">
          <x14:cfRule type="cellIs" priority="3352" operator="equal" id="{27E5222F-D912-4D0B-8A4B-8A8AB3F2395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53" operator="equal" id="{9174F5B0-914C-4A81-B355-B7AD48E69A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N98</xm:sqref>
        </x14:conditionalFormatting>
        <x14:conditionalFormatting xmlns:xm="http://schemas.microsoft.com/office/excel/2006/main">
          <x14:cfRule type="cellIs" priority="3350" operator="equal" id="{1A2EF5F8-57F6-4298-939A-71B76F0F93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51" operator="equal" id="{654ED077-A6A2-483E-9363-4075C60716A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N114:N117</xm:sqref>
        </x14:conditionalFormatting>
        <x14:conditionalFormatting xmlns:xm="http://schemas.microsoft.com/office/excel/2006/main">
          <x14:cfRule type="cellIs" priority="3347" operator="equal" id="{41E853DF-062E-4734-9486-0772E420154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48" operator="equal" id="{B9301EE7-4A2E-4043-8559-1887497076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49" operator="equal" id="{57F5266D-83B4-4672-B234-0390C6BB91A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N114:N117</xm:sqref>
        </x14:conditionalFormatting>
        <x14:conditionalFormatting xmlns:xm="http://schemas.microsoft.com/office/excel/2006/main">
          <x14:cfRule type="cellIs" priority="3345" operator="equal" id="{C368F1BB-49A7-47DD-BA8C-CDA1947D51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46" operator="equal" id="{A395C842-0D0B-408E-8960-31A12445343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N114:N117</xm:sqref>
        </x14:conditionalFormatting>
        <x14:conditionalFormatting xmlns:xm="http://schemas.microsoft.com/office/excel/2006/main">
          <x14:cfRule type="cellIs" priority="3344" operator="between" id="{75346874-7C8F-42B8-9F21-3F08036BAE8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N114:N117</xm:sqref>
        </x14:conditionalFormatting>
        <x14:conditionalFormatting xmlns:xm="http://schemas.microsoft.com/office/excel/2006/main">
          <x14:cfRule type="cellIs" priority="3343" operator="between" id="{4CE5484B-3758-4A9A-8062-7CCD311CF0E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N114:N117</xm:sqref>
        </x14:conditionalFormatting>
        <x14:conditionalFormatting xmlns:xm="http://schemas.microsoft.com/office/excel/2006/main">
          <x14:cfRule type="cellIs" priority="3342" operator="between" id="{ACDC6526-6BBB-4113-9792-D960C223F81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N114:N117</xm:sqref>
        </x14:conditionalFormatting>
        <x14:conditionalFormatting xmlns:xm="http://schemas.microsoft.com/office/excel/2006/main">
          <x14:cfRule type="cellIs" priority="3341" operator="between" id="{FE522CCB-D2F7-47BE-989F-49CBA79F352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N114:N117</xm:sqref>
        </x14:conditionalFormatting>
        <x14:conditionalFormatting xmlns:xm="http://schemas.microsoft.com/office/excel/2006/main">
          <x14:cfRule type="cellIs" priority="3340" operator="between" id="{58D52A91-4E52-4B85-AC24-3A06FCDB47E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N114:N117</xm:sqref>
        </x14:conditionalFormatting>
        <x14:conditionalFormatting xmlns:xm="http://schemas.microsoft.com/office/excel/2006/main">
          <x14:cfRule type="cellIs" priority="3338" operator="between" id="{81381D81-3792-40A5-8B3F-B23EC8E20C5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339" operator="equal" id="{65C7CED1-E144-42A4-ADED-99ADCF64E39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N114:N117</xm:sqref>
        </x14:conditionalFormatting>
        <x14:conditionalFormatting xmlns:xm="http://schemas.microsoft.com/office/excel/2006/main">
          <x14:cfRule type="cellIs" priority="3335" operator="equal" id="{ADA46E47-23E6-4586-B2CC-2F52F5FD1AE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36" operator="equal" id="{9BAA0836-ACAA-4E92-9FF4-44AACD3E3AB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N118</xm:sqref>
        </x14:conditionalFormatting>
        <x14:conditionalFormatting xmlns:xm="http://schemas.microsoft.com/office/excel/2006/main">
          <x14:cfRule type="cellIs" priority="3332" operator="equal" id="{2E74C6DB-4AA3-412F-9446-3FCE0139627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33" operator="equal" id="{09A78C49-C012-450D-8EF9-C4256E87771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34" operator="equal" id="{D8D8F0EF-45D6-489B-B7F7-C0854F59C3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N118</xm:sqref>
        </x14:conditionalFormatting>
        <x14:conditionalFormatting xmlns:xm="http://schemas.microsoft.com/office/excel/2006/main">
          <x14:cfRule type="cellIs" priority="3330" operator="equal" id="{19DCE3C6-23A2-4B1B-BB08-A886E699A1F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31" operator="equal" id="{D3B0B7A5-5817-495F-909D-429661740C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N118</xm:sqref>
        </x14:conditionalFormatting>
        <x14:conditionalFormatting xmlns:xm="http://schemas.microsoft.com/office/excel/2006/main">
          <x14:cfRule type="cellIs" priority="3329" operator="between" id="{FEC3FE6C-43D0-4BA2-937A-6AD253B0EAF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N118</xm:sqref>
        </x14:conditionalFormatting>
        <x14:conditionalFormatting xmlns:xm="http://schemas.microsoft.com/office/excel/2006/main">
          <x14:cfRule type="cellIs" priority="3328" operator="between" id="{B3D55245-3E07-4922-B0EF-9A4DB6844CB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N118</xm:sqref>
        </x14:conditionalFormatting>
        <x14:conditionalFormatting xmlns:xm="http://schemas.microsoft.com/office/excel/2006/main">
          <x14:cfRule type="cellIs" priority="3327" operator="between" id="{C200EC86-061D-4996-A098-728EAEABB9A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N118</xm:sqref>
        </x14:conditionalFormatting>
        <x14:conditionalFormatting xmlns:xm="http://schemas.microsoft.com/office/excel/2006/main">
          <x14:cfRule type="cellIs" priority="3326" operator="between" id="{02E8CA96-1234-45B0-A905-D1F03DBBEB0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N118</xm:sqref>
        </x14:conditionalFormatting>
        <x14:conditionalFormatting xmlns:xm="http://schemas.microsoft.com/office/excel/2006/main">
          <x14:cfRule type="cellIs" priority="3325" operator="between" id="{EE3771BF-7F61-4A0B-8069-08D01CBEC2A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N118</xm:sqref>
        </x14:conditionalFormatting>
        <x14:conditionalFormatting xmlns:xm="http://schemas.microsoft.com/office/excel/2006/main">
          <x14:cfRule type="cellIs" priority="3323" operator="between" id="{E0DF8B3D-F08A-4331-8246-F67AE31CCC1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324" operator="equal" id="{328E2758-E5B9-4E05-8A6E-4C7B94D95D0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N118</xm:sqref>
        </x14:conditionalFormatting>
        <x14:conditionalFormatting xmlns:xm="http://schemas.microsoft.com/office/excel/2006/main">
          <x14:cfRule type="cellIs" priority="3320" operator="equal" id="{11A34493-CD71-4142-ACE3-06B04F96D8B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21" operator="equal" id="{2DE78CD5-D1D1-492B-9AA3-A26CD70C9E4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N119</xm:sqref>
        </x14:conditionalFormatting>
        <x14:conditionalFormatting xmlns:xm="http://schemas.microsoft.com/office/excel/2006/main">
          <x14:cfRule type="cellIs" priority="3317" operator="equal" id="{84520FDE-B4E1-4588-8452-CA8951045F9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18" operator="equal" id="{1F6DEACA-CD85-46EB-956C-E318855F333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19" operator="equal" id="{6063B413-19AA-4AC1-864E-9F823673D25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N119</xm:sqref>
        </x14:conditionalFormatting>
        <x14:conditionalFormatting xmlns:xm="http://schemas.microsoft.com/office/excel/2006/main">
          <x14:cfRule type="cellIs" priority="3315" operator="equal" id="{10D05493-FD08-49F6-99F2-1C17CA1464B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16" operator="equal" id="{BF9DDE2F-3A94-4C0B-9DAB-0D90BC1C94C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N119</xm:sqref>
        </x14:conditionalFormatting>
        <x14:conditionalFormatting xmlns:xm="http://schemas.microsoft.com/office/excel/2006/main">
          <x14:cfRule type="cellIs" priority="3314" operator="between" id="{6F9BA311-C76C-4FA3-8E07-62CAF32D98F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N119</xm:sqref>
        </x14:conditionalFormatting>
        <x14:conditionalFormatting xmlns:xm="http://schemas.microsoft.com/office/excel/2006/main">
          <x14:cfRule type="cellIs" priority="3313" operator="between" id="{240853F4-5C37-4A86-AD53-9738A9D967E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N119</xm:sqref>
        </x14:conditionalFormatting>
        <x14:conditionalFormatting xmlns:xm="http://schemas.microsoft.com/office/excel/2006/main">
          <x14:cfRule type="cellIs" priority="3312" operator="between" id="{BC0F1900-137F-48D8-AF59-642E17BF564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N119</xm:sqref>
        </x14:conditionalFormatting>
        <x14:conditionalFormatting xmlns:xm="http://schemas.microsoft.com/office/excel/2006/main">
          <x14:cfRule type="cellIs" priority="3311" operator="between" id="{06273607-9B3E-44C1-B9CF-1E1543F4FA5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N119</xm:sqref>
        </x14:conditionalFormatting>
        <x14:conditionalFormatting xmlns:xm="http://schemas.microsoft.com/office/excel/2006/main">
          <x14:cfRule type="cellIs" priority="3310" operator="between" id="{C81814EB-0FCC-41E8-91C4-DEFFBDE7CD1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N119</xm:sqref>
        </x14:conditionalFormatting>
        <x14:conditionalFormatting xmlns:xm="http://schemas.microsoft.com/office/excel/2006/main">
          <x14:cfRule type="cellIs" priority="3308" operator="between" id="{161C38D4-CF82-48D9-B4E7-23E20914DFA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309" operator="equal" id="{0C0C3F17-C3AF-4928-81F3-59CA64DE946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N119</xm:sqref>
        </x14:conditionalFormatting>
        <x14:conditionalFormatting xmlns:xm="http://schemas.microsoft.com/office/excel/2006/main">
          <x14:cfRule type="cellIs" priority="3305" operator="equal" id="{74FC03E8-1244-4A9C-9D58-2C037459EEE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06" operator="equal" id="{A741B78C-8DC3-461C-9B3F-D003CC8723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N110:N112</xm:sqref>
        </x14:conditionalFormatting>
        <x14:conditionalFormatting xmlns:xm="http://schemas.microsoft.com/office/excel/2006/main">
          <x14:cfRule type="cellIs" priority="3302" operator="equal" id="{2E5A7793-B12D-4499-826C-BAEABBC4842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03" operator="equal" id="{D0709294-9C2E-47E2-9094-AB98BC06046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04" operator="equal" id="{800721DE-9F93-4B70-95A9-AFAF490989B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N110:N112</xm:sqref>
        </x14:conditionalFormatting>
        <x14:conditionalFormatting xmlns:xm="http://schemas.microsoft.com/office/excel/2006/main">
          <x14:cfRule type="cellIs" priority="3301" operator="between" id="{50905BCD-EDA0-44EE-B256-A5CA62ACCA4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N110:N112</xm:sqref>
        </x14:conditionalFormatting>
        <x14:conditionalFormatting xmlns:xm="http://schemas.microsoft.com/office/excel/2006/main">
          <x14:cfRule type="cellIs" priority="3300" operator="between" id="{5F797B51-3DBA-4AF4-9B00-8F1D010C1D6D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N110:N112</xm:sqref>
        </x14:conditionalFormatting>
        <x14:conditionalFormatting xmlns:xm="http://schemas.microsoft.com/office/excel/2006/main">
          <x14:cfRule type="cellIs" priority="3299" operator="between" id="{6C0CA802-C7E7-4D12-86CE-5DC64E60BF9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N110:N112</xm:sqref>
        </x14:conditionalFormatting>
        <x14:conditionalFormatting xmlns:xm="http://schemas.microsoft.com/office/excel/2006/main">
          <x14:cfRule type="cellIs" priority="3298" operator="between" id="{E9070F97-1381-4908-9963-F11E712E7EB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N110:N112</xm:sqref>
        </x14:conditionalFormatting>
        <x14:conditionalFormatting xmlns:xm="http://schemas.microsoft.com/office/excel/2006/main">
          <x14:cfRule type="cellIs" priority="3297" operator="between" id="{DE353F48-9EB1-4EAD-92BA-C2152A8DF5E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N110:N112</xm:sqref>
        </x14:conditionalFormatting>
        <x14:conditionalFormatting xmlns:xm="http://schemas.microsoft.com/office/excel/2006/main">
          <x14:cfRule type="cellIs" priority="3295" operator="between" id="{23F489E2-0DD9-4EB4-8C45-9805057247A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296" operator="equal" id="{0401F8FA-4BEA-4E3E-84B4-3FE35DF7F59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N110:N112</xm:sqref>
        </x14:conditionalFormatting>
        <x14:conditionalFormatting xmlns:xm="http://schemas.microsoft.com/office/excel/2006/main">
          <x14:cfRule type="cellIs" priority="3293" operator="equal" id="{F6480520-4470-4217-911E-AFA2DC0AFA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94" operator="equal" id="{F80EACD9-6AA6-4F2B-B341-30554555A68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N110:N112</xm:sqref>
        </x14:conditionalFormatting>
        <x14:conditionalFormatting xmlns:xm="http://schemas.microsoft.com/office/excel/2006/main">
          <x14:cfRule type="cellIs" priority="3290" operator="equal" id="{E3268232-1095-4D61-8F79-9D7D2247DFF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91" operator="equal" id="{A6D67456-1033-4A06-9D24-1D48B594CC7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92" operator="equal" id="{8064E89C-94EA-4A2D-A6F7-0C368C8A246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N110:N112</xm:sqref>
        </x14:conditionalFormatting>
        <x14:conditionalFormatting xmlns:xm="http://schemas.microsoft.com/office/excel/2006/main">
          <x14:cfRule type="cellIs" priority="3288" operator="equal" id="{FEEFC1D7-DABA-45B7-9FC2-8D4090A61DA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89" operator="equal" id="{44FBA7A3-3C53-4B90-834E-B35A18C64E4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N110:N112</xm:sqref>
        </x14:conditionalFormatting>
        <x14:conditionalFormatting xmlns:xm="http://schemas.microsoft.com/office/excel/2006/main">
          <x14:cfRule type="cellIs" priority="3286" operator="equal" id="{A758D479-A0A0-4058-8E42-EA2FDC7B1F6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87" operator="equal" id="{3533F58F-3F82-48AE-9897-317424F8F03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O139:O140</xm:sqref>
        </x14:conditionalFormatting>
        <x14:conditionalFormatting xmlns:xm="http://schemas.microsoft.com/office/excel/2006/main">
          <x14:cfRule type="cellIs" priority="3283" operator="equal" id="{F2CC17E1-0407-498C-8E6A-F22F7FCDEA8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84" operator="equal" id="{FA2002CE-7348-481F-BA60-5142E870F7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85" operator="equal" id="{0585C1B8-857A-4C82-9B34-F4498D2E1A7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O139:O140</xm:sqref>
        </x14:conditionalFormatting>
        <x14:conditionalFormatting xmlns:xm="http://schemas.microsoft.com/office/excel/2006/main">
          <x14:cfRule type="cellIs" priority="3281" operator="equal" id="{BEAF5D43-B3C6-43B6-8C0B-61B89642A1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82" operator="equal" id="{BF245540-AD45-4566-A265-EFED48B0F0F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O139:O140</xm:sqref>
        </x14:conditionalFormatting>
        <x14:conditionalFormatting xmlns:xm="http://schemas.microsoft.com/office/excel/2006/main">
          <x14:cfRule type="cellIs" priority="3280" operator="between" id="{85562B39-AE3D-4035-9D25-98326DD13F25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O139:O140</xm:sqref>
        </x14:conditionalFormatting>
        <x14:conditionalFormatting xmlns:xm="http://schemas.microsoft.com/office/excel/2006/main">
          <x14:cfRule type="cellIs" priority="3279" operator="between" id="{97C0C439-7F69-4B94-96FD-3CDA9EE0B23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O139:O140</xm:sqref>
        </x14:conditionalFormatting>
        <x14:conditionalFormatting xmlns:xm="http://schemas.microsoft.com/office/excel/2006/main">
          <x14:cfRule type="cellIs" priority="3278" operator="between" id="{18D67DB5-C1DD-4937-942A-7F389F0DE0A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O139:O140</xm:sqref>
        </x14:conditionalFormatting>
        <x14:conditionalFormatting xmlns:xm="http://schemas.microsoft.com/office/excel/2006/main">
          <x14:cfRule type="cellIs" priority="3277" operator="between" id="{EB56782E-216A-46E9-977D-B0A67E2AE90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O139:O140</xm:sqref>
        </x14:conditionalFormatting>
        <x14:conditionalFormatting xmlns:xm="http://schemas.microsoft.com/office/excel/2006/main">
          <x14:cfRule type="cellIs" priority="3276" operator="between" id="{043803DE-CFC4-4A4A-8EA1-1896747D7DB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O139:O140</xm:sqref>
        </x14:conditionalFormatting>
        <x14:conditionalFormatting xmlns:xm="http://schemas.microsoft.com/office/excel/2006/main">
          <x14:cfRule type="cellIs" priority="3274" operator="between" id="{DA9725B9-36C8-4259-90FA-8BDDF8C806A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275" operator="equal" id="{2257B185-7EAE-4F05-8758-EBAB224C4D8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O139:O140</xm:sqref>
        </x14:conditionalFormatting>
        <x14:conditionalFormatting xmlns:xm="http://schemas.microsoft.com/office/excel/2006/main">
          <x14:cfRule type="cellIs" priority="3272" operator="equal" id="{E020040C-F231-4629-8A0A-D539F181818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73" operator="equal" id="{11458938-9637-4021-8851-DC4D8819847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O52:O75 O120:O127 O99:O108 O113 O132:O135</xm:sqref>
        </x14:conditionalFormatting>
        <x14:conditionalFormatting xmlns:xm="http://schemas.microsoft.com/office/excel/2006/main">
          <x14:cfRule type="cellIs" priority="3269" operator="equal" id="{284EBEF8-70D0-4D41-ACA9-AE6BF44F9DC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70" operator="equal" id="{11D8C42A-946C-4321-8C33-4310AF810A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71" operator="equal" id="{C06AD6DD-2513-4AE7-B3B9-7BD0CC4433A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O52:O75 O120:O127 O99:O108 O113 O132:O135</xm:sqref>
        </x14:conditionalFormatting>
        <x14:conditionalFormatting xmlns:xm="http://schemas.microsoft.com/office/excel/2006/main">
          <x14:cfRule type="cellIs" priority="3267" operator="equal" id="{9540F4E6-A2C9-4D67-9BFB-A744B49FC40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68" operator="equal" id="{0F585DF7-381D-4C67-A402-B421402C8F2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O52:O75 O120:O127 O99:O108 O113 O132:O135</xm:sqref>
        </x14:conditionalFormatting>
        <x14:conditionalFormatting xmlns:xm="http://schemas.microsoft.com/office/excel/2006/main">
          <x14:cfRule type="cellIs" priority="3266" operator="between" id="{8380E7D2-2F71-48B3-9BF8-9D1BA3FB051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O52:O75 O120:O127 O99:O108 O113 O132:O135</xm:sqref>
        </x14:conditionalFormatting>
        <x14:conditionalFormatting xmlns:xm="http://schemas.microsoft.com/office/excel/2006/main">
          <x14:cfRule type="cellIs" priority="3265" operator="between" id="{BC1D2CB6-7F73-409D-B084-3679F5497554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O52:O75 O120:O127 O99:O108 O113 O132:O135</xm:sqref>
        </x14:conditionalFormatting>
        <x14:conditionalFormatting xmlns:xm="http://schemas.microsoft.com/office/excel/2006/main">
          <x14:cfRule type="cellIs" priority="3264" operator="between" id="{1FEBE22E-7B8E-42D2-A536-EEA1C57030A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O52:O75 O120:O127 O99:O108 O113 O132:O135</xm:sqref>
        </x14:conditionalFormatting>
        <x14:conditionalFormatting xmlns:xm="http://schemas.microsoft.com/office/excel/2006/main">
          <x14:cfRule type="cellIs" priority="3263" operator="between" id="{231DCF5A-16C1-46E6-BDB5-9696B78D1BA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O52:O75 O120:O127 O99:O108 O113 O132:O135</xm:sqref>
        </x14:conditionalFormatting>
        <x14:conditionalFormatting xmlns:xm="http://schemas.microsoft.com/office/excel/2006/main">
          <x14:cfRule type="cellIs" priority="3262" operator="between" id="{FDA7B38F-A21B-4810-8863-80666C54820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O52:O75 O120:O127 O99:O108 O113 O132:O135</xm:sqref>
        </x14:conditionalFormatting>
        <x14:conditionalFormatting xmlns:xm="http://schemas.microsoft.com/office/excel/2006/main">
          <x14:cfRule type="cellIs" priority="3260" operator="between" id="{426DC78B-6CE9-4942-BE00-CC5FF91DEDA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261" operator="equal" id="{7B0D52E8-2C0E-40DA-AB3D-525B0541277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O52:O75 O120:O127 O99:O108 O113 O132:O135</xm:sqref>
        </x14:conditionalFormatting>
        <x14:conditionalFormatting xmlns:xm="http://schemas.microsoft.com/office/excel/2006/main">
          <x14:cfRule type="cellIs" priority="3219" operator="equal" id="{4BFD6B8F-BE4B-406A-AF41-ACEC60C77B6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20" operator="equal" id="{EFD1D195-BB41-4717-833A-D149C94011A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O98</xm:sqref>
        </x14:conditionalFormatting>
        <x14:conditionalFormatting xmlns:xm="http://schemas.microsoft.com/office/excel/2006/main">
          <x14:cfRule type="cellIs" priority="3217" operator="equal" id="{71C446F0-CE24-4B0A-A2A8-B98F036FC71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18" operator="equal" id="{8F53272B-BD08-4BE1-8BA6-E38F124D890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O98</xm:sqref>
        </x14:conditionalFormatting>
        <x14:conditionalFormatting xmlns:xm="http://schemas.microsoft.com/office/excel/2006/main">
          <x14:cfRule type="cellIs" priority="3214" operator="equal" id="{FFB21CA8-2BF0-4D8C-89DA-E9A815D5DAD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15" operator="equal" id="{9BA10EB0-F7F8-465F-B0C3-9F8CAEB2BC0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16" operator="equal" id="{ED4DB212-F5E5-4AC2-BE14-9E024925556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O98</xm:sqref>
        </x14:conditionalFormatting>
        <x14:conditionalFormatting xmlns:xm="http://schemas.microsoft.com/office/excel/2006/main">
          <x14:cfRule type="cellIs" priority="3213" operator="between" id="{9829249F-6FE8-4855-9382-B370DF91ED5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O98</xm:sqref>
        </x14:conditionalFormatting>
        <x14:conditionalFormatting xmlns:xm="http://schemas.microsoft.com/office/excel/2006/main">
          <x14:cfRule type="cellIs" priority="3212" operator="between" id="{C3EE04C2-3F41-4E6B-90D4-022B87DDF94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O98</xm:sqref>
        </x14:conditionalFormatting>
        <x14:conditionalFormatting xmlns:xm="http://schemas.microsoft.com/office/excel/2006/main">
          <x14:cfRule type="cellIs" priority="3211" operator="between" id="{CF56C9FA-3A0E-4C09-AFA7-D5E33672A17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O98</xm:sqref>
        </x14:conditionalFormatting>
        <x14:conditionalFormatting xmlns:xm="http://schemas.microsoft.com/office/excel/2006/main">
          <x14:cfRule type="cellIs" priority="3210" operator="between" id="{C557C686-30D1-42C5-93CA-D66C4ED2816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O98</xm:sqref>
        </x14:conditionalFormatting>
        <x14:conditionalFormatting xmlns:xm="http://schemas.microsoft.com/office/excel/2006/main">
          <x14:cfRule type="cellIs" priority="3209" operator="between" id="{DB81C919-5245-4491-B33B-88EC88C0016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O98</xm:sqref>
        </x14:conditionalFormatting>
        <x14:conditionalFormatting xmlns:xm="http://schemas.microsoft.com/office/excel/2006/main">
          <x14:cfRule type="cellIs" priority="3207" operator="between" id="{A1A620DD-4D51-4A70-A61E-8049F2D8DA5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208" operator="equal" id="{21299A63-970F-4672-B558-2C7AC850CD0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O98</xm:sqref>
        </x14:conditionalFormatting>
        <x14:conditionalFormatting xmlns:xm="http://schemas.microsoft.com/office/excel/2006/main">
          <x14:cfRule type="cellIs" priority="3204" operator="equal" id="{57BB82B7-03EF-4D7F-8474-C61C86A579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05" operator="equal" id="{65610C98-1BCD-4722-A7CE-540C4091C3A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06" operator="equal" id="{FD5607CC-D124-4316-A3FF-799DEAB1E11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O98</xm:sqref>
        </x14:conditionalFormatting>
        <x14:conditionalFormatting xmlns:xm="http://schemas.microsoft.com/office/excel/2006/main">
          <x14:cfRule type="cellIs" priority="3202" operator="equal" id="{9869EDB3-1328-4DA5-BDF7-4BF6D694F5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03" operator="equal" id="{1D8FA37F-C9C5-45AC-88CB-625F03F572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O98</xm:sqref>
        </x14:conditionalFormatting>
        <x14:conditionalFormatting xmlns:xm="http://schemas.microsoft.com/office/excel/2006/main">
          <x14:cfRule type="cellIs" priority="3200" operator="equal" id="{B35762A2-1DCF-4F93-B36A-6776A563CE2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01" operator="equal" id="{74FEE830-AD53-42E8-A3BC-1EA04D16B22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O114:O117</xm:sqref>
        </x14:conditionalFormatting>
        <x14:conditionalFormatting xmlns:xm="http://schemas.microsoft.com/office/excel/2006/main">
          <x14:cfRule type="cellIs" priority="3197" operator="equal" id="{D7020C21-7106-458A-9D0D-D56CC00E5A5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98" operator="equal" id="{6C8D3E85-95E0-4443-8A1B-7BE257E9461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99" operator="equal" id="{166D49A0-63B1-4828-8A54-D23BCE0CFD5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O114:O117</xm:sqref>
        </x14:conditionalFormatting>
        <x14:conditionalFormatting xmlns:xm="http://schemas.microsoft.com/office/excel/2006/main">
          <x14:cfRule type="cellIs" priority="3195" operator="equal" id="{72B6232B-5904-4DF0-B4A2-580315435F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96" operator="equal" id="{E0ADC565-EB0F-43D5-B50F-0EC3C0BCF7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O114:O117</xm:sqref>
        </x14:conditionalFormatting>
        <x14:conditionalFormatting xmlns:xm="http://schemas.microsoft.com/office/excel/2006/main">
          <x14:cfRule type="cellIs" priority="3194" operator="between" id="{1E1F1A12-1698-4C8D-B7B9-51467EBF411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O114:O117</xm:sqref>
        </x14:conditionalFormatting>
        <x14:conditionalFormatting xmlns:xm="http://schemas.microsoft.com/office/excel/2006/main">
          <x14:cfRule type="cellIs" priority="3193" operator="between" id="{295AA0FA-7ACC-4BBD-BCA0-0BE0F64CCAC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O114:O117</xm:sqref>
        </x14:conditionalFormatting>
        <x14:conditionalFormatting xmlns:xm="http://schemas.microsoft.com/office/excel/2006/main">
          <x14:cfRule type="cellIs" priority="3192" operator="between" id="{2C40E185-4B0F-4DF3-AFD5-86B2CF53360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O114:O117</xm:sqref>
        </x14:conditionalFormatting>
        <x14:conditionalFormatting xmlns:xm="http://schemas.microsoft.com/office/excel/2006/main">
          <x14:cfRule type="cellIs" priority="3191" operator="between" id="{A4F4B441-1009-497C-B106-F9ABE2EC939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O114:O117</xm:sqref>
        </x14:conditionalFormatting>
        <x14:conditionalFormatting xmlns:xm="http://schemas.microsoft.com/office/excel/2006/main">
          <x14:cfRule type="cellIs" priority="3190" operator="between" id="{4AF5A6CD-BEA4-41F1-9704-F0916A309AE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O114:O117</xm:sqref>
        </x14:conditionalFormatting>
        <x14:conditionalFormatting xmlns:xm="http://schemas.microsoft.com/office/excel/2006/main">
          <x14:cfRule type="cellIs" priority="3188" operator="between" id="{6DECEF2D-96C5-4030-8DB1-528D979FF96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189" operator="equal" id="{943CF468-70D1-4B56-BFF3-0AFBDAC809A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O114:O117</xm:sqref>
        </x14:conditionalFormatting>
        <x14:conditionalFormatting xmlns:xm="http://schemas.microsoft.com/office/excel/2006/main">
          <x14:cfRule type="cellIs" priority="3185" operator="equal" id="{9A3EA888-CA68-4000-B93B-6B09AE06AC9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86" operator="equal" id="{C1B7E6A8-0A1F-4EDC-99FC-DAB7DF8AC94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O118</xm:sqref>
        </x14:conditionalFormatting>
        <x14:conditionalFormatting xmlns:xm="http://schemas.microsoft.com/office/excel/2006/main">
          <x14:cfRule type="cellIs" priority="3182" operator="equal" id="{E5FC1E14-06F6-4825-8FCF-627BC1C15EB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83" operator="equal" id="{CAF159D0-59B8-4401-9A3F-1115626B3A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84" operator="equal" id="{19F4FDCB-9886-4129-8B87-ABF901AE27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O118</xm:sqref>
        </x14:conditionalFormatting>
        <x14:conditionalFormatting xmlns:xm="http://schemas.microsoft.com/office/excel/2006/main">
          <x14:cfRule type="cellIs" priority="3180" operator="equal" id="{A51B5627-445C-4FA3-B845-FEF95562916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81" operator="equal" id="{FD9CFFEC-9CDC-4BA4-8CE1-DD37158840F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O118</xm:sqref>
        </x14:conditionalFormatting>
        <x14:conditionalFormatting xmlns:xm="http://schemas.microsoft.com/office/excel/2006/main">
          <x14:cfRule type="cellIs" priority="3179" operator="between" id="{7761BE11-626E-4914-9B29-11D0400AFF1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O118</xm:sqref>
        </x14:conditionalFormatting>
        <x14:conditionalFormatting xmlns:xm="http://schemas.microsoft.com/office/excel/2006/main">
          <x14:cfRule type="cellIs" priority="3178" operator="between" id="{841B1926-7147-4CD1-ABD0-4C3513BF9CB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O118</xm:sqref>
        </x14:conditionalFormatting>
        <x14:conditionalFormatting xmlns:xm="http://schemas.microsoft.com/office/excel/2006/main">
          <x14:cfRule type="cellIs" priority="3177" operator="between" id="{D16D36F4-CFB6-4DE1-9656-2812EA508F8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O118</xm:sqref>
        </x14:conditionalFormatting>
        <x14:conditionalFormatting xmlns:xm="http://schemas.microsoft.com/office/excel/2006/main">
          <x14:cfRule type="cellIs" priority="3176" operator="between" id="{A055A851-F5EF-4BE8-8C57-7ACD7E3525E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O118</xm:sqref>
        </x14:conditionalFormatting>
        <x14:conditionalFormatting xmlns:xm="http://schemas.microsoft.com/office/excel/2006/main">
          <x14:cfRule type="cellIs" priority="3175" operator="between" id="{80421C04-2F12-4F75-9334-E8D2A302F57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O118</xm:sqref>
        </x14:conditionalFormatting>
        <x14:conditionalFormatting xmlns:xm="http://schemas.microsoft.com/office/excel/2006/main">
          <x14:cfRule type="cellIs" priority="3173" operator="between" id="{FA764E78-67B0-4108-9417-30B254DB509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174" operator="equal" id="{05AD8A23-7386-4C2D-9E97-B18BFE5099B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O118</xm:sqref>
        </x14:conditionalFormatting>
        <x14:conditionalFormatting xmlns:xm="http://schemas.microsoft.com/office/excel/2006/main">
          <x14:cfRule type="cellIs" priority="3170" operator="equal" id="{CA2BDB97-E93E-4D40-B18B-E61733B0E95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71" operator="equal" id="{A724106C-F3C2-4F4E-B2BF-FC98049AE24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O119</xm:sqref>
        </x14:conditionalFormatting>
        <x14:conditionalFormatting xmlns:xm="http://schemas.microsoft.com/office/excel/2006/main">
          <x14:cfRule type="cellIs" priority="3167" operator="equal" id="{55E9EA05-0075-4E62-BFB1-FA2D6C261FA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68" operator="equal" id="{55BBFDC0-C83A-464A-8998-EFDBE812BF6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69" operator="equal" id="{0D37C82D-22C5-4447-88ED-365F362684D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O119</xm:sqref>
        </x14:conditionalFormatting>
        <x14:conditionalFormatting xmlns:xm="http://schemas.microsoft.com/office/excel/2006/main">
          <x14:cfRule type="cellIs" priority="3165" operator="equal" id="{9EAFEE32-0429-4082-88FD-57CB9AE4901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66" operator="equal" id="{664E2B05-CC08-4795-9312-EB26AC1F6B6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O119</xm:sqref>
        </x14:conditionalFormatting>
        <x14:conditionalFormatting xmlns:xm="http://schemas.microsoft.com/office/excel/2006/main">
          <x14:cfRule type="cellIs" priority="3164" operator="between" id="{06D9736D-E26E-4FC2-A249-C3B173C6A5C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O119</xm:sqref>
        </x14:conditionalFormatting>
        <x14:conditionalFormatting xmlns:xm="http://schemas.microsoft.com/office/excel/2006/main">
          <x14:cfRule type="cellIs" priority="3163" operator="between" id="{EA7B4A1A-61C5-4454-A221-6200543F2C7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O119</xm:sqref>
        </x14:conditionalFormatting>
        <x14:conditionalFormatting xmlns:xm="http://schemas.microsoft.com/office/excel/2006/main">
          <x14:cfRule type="cellIs" priority="3162" operator="between" id="{1781D7C3-56E0-4254-B5FD-DE9740C8684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O119</xm:sqref>
        </x14:conditionalFormatting>
        <x14:conditionalFormatting xmlns:xm="http://schemas.microsoft.com/office/excel/2006/main">
          <x14:cfRule type="cellIs" priority="3161" operator="between" id="{B957144F-B3C4-4D9C-8E95-8FDDCBB73D9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O119</xm:sqref>
        </x14:conditionalFormatting>
        <x14:conditionalFormatting xmlns:xm="http://schemas.microsoft.com/office/excel/2006/main">
          <x14:cfRule type="cellIs" priority="3160" operator="between" id="{CD553F8B-EFBA-4741-BBBB-A139A99D7F9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O119</xm:sqref>
        </x14:conditionalFormatting>
        <x14:conditionalFormatting xmlns:xm="http://schemas.microsoft.com/office/excel/2006/main">
          <x14:cfRule type="cellIs" priority="3158" operator="between" id="{95E81117-DECE-44A3-8639-EB00DA630D6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159" operator="equal" id="{CB0A3520-0E34-4ADA-ADF5-1D894AA995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O119</xm:sqref>
        </x14:conditionalFormatting>
        <x14:conditionalFormatting xmlns:xm="http://schemas.microsoft.com/office/excel/2006/main">
          <x14:cfRule type="cellIs" priority="3155" operator="equal" id="{7AE88227-06AF-4458-A43A-4BA593E564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56" operator="equal" id="{8EDFF684-A9D2-49DC-9892-5E31FBAE26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O110:O112</xm:sqref>
        </x14:conditionalFormatting>
        <x14:conditionalFormatting xmlns:xm="http://schemas.microsoft.com/office/excel/2006/main">
          <x14:cfRule type="cellIs" priority="3152" operator="equal" id="{A11B8B3D-FE14-4E7E-8FCB-07B15A93AA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53" operator="equal" id="{F421D098-B905-46C2-BFB9-C16FC99CDA0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54" operator="equal" id="{7D955DF9-70A7-4B85-83BC-BDC375DB8B6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O110:O112</xm:sqref>
        </x14:conditionalFormatting>
        <x14:conditionalFormatting xmlns:xm="http://schemas.microsoft.com/office/excel/2006/main">
          <x14:cfRule type="cellIs" priority="3151" operator="between" id="{ABF771D0-655D-4384-BD15-00D98F691C3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O110:O112</xm:sqref>
        </x14:conditionalFormatting>
        <x14:conditionalFormatting xmlns:xm="http://schemas.microsoft.com/office/excel/2006/main">
          <x14:cfRule type="cellIs" priority="3150" operator="between" id="{CABA248A-334E-4041-909C-EF2B2B612C7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O110:O112</xm:sqref>
        </x14:conditionalFormatting>
        <x14:conditionalFormatting xmlns:xm="http://schemas.microsoft.com/office/excel/2006/main">
          <x14:cfRule type="cellIs" priority="3149" operator="between" id="{03A17E60-5874-4CDB-962A-7A75C838576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O110:O112</xm:sqref>
        </x14:conditionalFormatting>
        <x14:conditionalFormatting xmlns:xm="http://schemas.microsoft.com/office/excel/2006/main">
          <x14:cfRule type="cellIs" priority="3148" operator="between" id="{400DFAA4-0D5B-4C79-925A-2942DF448E8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O110:O112</xm:sqref>
        </x14:conditionalFormatting>
        <x14:conditionalFormatting xmlns:xm="http://schemas.microsoft.com/office/excel/2006/main">
          <x14:cfRule type="cellIs" priority="3147" operator="between" id="{DEF234A4-0A02-4776-9C06-6F36CDC6107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O110:O112</xm:sqref>
        </x14:conditionalFormatting>
        <x14:conditionalFormatting xmlns:xm="http://schemas.microsoft.com/office/excel/2006/main">
          <x14:cfRule type="cellIs" priority="3145" operator="between" id="{CBCD2C19-2705-43F1-976B-966B75ABDC9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146" operator="equal" id="{CCF0B52F-69C7-4B8F-A8A8-6618DD3419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O110:O112</xm:sqref>
        </x14:conditionalFormatting>
        <x14:conditionalFormatting xmlns:xm="http://schemas.microsoft.com/office/excel/2006/main">
          <x14:cfRule type="cellIs" priority="3143" operator="equal" id="{B0B47B96-D53A-4CAE-B7F7-34B59EE3BF5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44" operator="equal" id="{111A3A1D-1DD6-45B8-8799-7553A5065A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O110:O112</xm:sqref>
        </x14:conditionalFormatting>
        <x14:conditionalFormatting xmlns:xm="http://schemas.microsoft.com/office/excel/2006/main">
          <x14:cfRule type="cellIs" priority="3140" operator="equal" id="{06AEC6DE-F2F0-49A3-8C06-BF77AA08E9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41" operator="equal" id="{84336C66-8385-454C-84AD-1A06E4B4B3E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42" operator="equal" id="{14AA2E2D-30E7-4430-AE49-464EC92EBFB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O110:O112</xm:sqref>
        </x14:conditionalFormatting>
        <x14:conditionalFormatting xmlns:xm="http://schemas.microsoft.com/office/excel/2006/main">
          <x14:cfRule type="cellIs" priority="3138" operator="equal" id="{6C4ACBBB-F6EA-42A3-A36E-F07C555813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39" operator="equal" id="{C61BA728-7B76-4191-B9B2-E999D725FF1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O110:O112</xm:sqref>
        </x14:conditionalFormatting>
        <x14:conditionalFormatting xmlns:xm="http://schemas.microsoft.com/office/excel/2006/main">
          <x14:cfRule type="cellIs" priority="3136" operator="equal" id="{C85C0587-9FAA-4890-842B-D5A7CA29677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37" operator="equal" id="{D954E08D-9516-49FC-9567-2A0C2A8DE31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O154</xm:sqref>
        </x14:conditionalFormatting>
        <x14:conditionalFormatting xmlns:xm="http://schemas.microsoft.com/office/excel/2006/main">
          <x14:cfRule type="cellIs" priority="3133" operator="equal" id="{555DA2BB-C8E9-42FE-8F94-F44DD0F617E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34" operator="equal" id="{2BE390A9-B5AB-4CCF-A56D-A05251AF58D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35" operator="equal" id="{00BBBB94-3DF9-4618-AD56-04C3D259C1E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O154</xm:sqref>
        </x14:conditionalFormatting>
        <x14:conditionalFormatting xmlns:xm="http://schemas.microsoft.com/office/excel/2006/main">
          <x14:cfRule type="cellIs" priority="3131" operator="equal" id="{ED1DAD07-3E79-46F3-B926-4FAD3F87CB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32" operator="equal" id="{49B7E9A1-ADEA-411E-8A80-7093907C3B8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O154</xm:sqref>
        </x14:conditionalFormatting>
        <x14:conditionalFormatting xmlns:xm="http://schemas.microsoft.com/office/excel/2006/main">
          <x14:cfRule type="cellIs" priority="3130" operator="between" id="{A91BF62A-5087-401A-908E-75C296ECCE10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O154</xm:sqref>
        </x14:conditionalFormatting>
        <x14:conditionalFormatting xmlns:xm="http://schemas.microsoft.com/office/excel/2006/main">
          <x14:cfRule type="cellIs" priority="3129" operator="between" id="{16E04285-7981-4FE9-9BD0-003850301F9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O154</xm:sqref>
        </x14:conditionalFormatting>
        <x14:conditionalFormatting xmlns:xm="http://schemas.microsoft.com/office/excel/2006/main">
          <x14:cfRule type="cellIs" priority="3128" operator="between" id="{7E9A9C1F-0B45-429B-91CB-3063820E4F2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O154</xm:sqref>
        </x14:conditionalFormatting>
        <x14:conditionalFormatting xmlns:xm="http://schemas.microsoft.com/office/excel/2006/main">
          <x14:cfRule type="cellIs" priority="3127" operator="between" id="{06C93A07-7331-4886-A0E8-2274ED49CE2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O154</xm:sqref>
        </x14:conditionalFormatting>
        <x14:conditionalFormatting xmlns:xm="http://schemas.microsoft.com/office/excel/2006/main">
          <x14:cfRule type="cellIs" priority="3126" operator="between" id="{470A51E6-D4E1-4AD3-A5EE-25AAFCA8734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O154</xm:sqref>
        </x14:conditionalFormatting>
        <x14:conditionalFormatting xmlns:xm="http://schemas.microsoft.com/office/excel/2006/main">
          <x14:cfRule type="cellIs" priority="3124" operator="between" id="{BF9A5543-E41E-4E29-90F2-17EB69BC3E3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125" operator="equal" id="{3BD75122-7B53-4DC3-B2A4-A5BC0E5A51D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O154</xm:sqref>
        </x14:conditionalFormatting>
        <x14:conditionalFormatting xmlns:xm="http://schemas.microsoft.com/office/excel/2006/main">
          <x14:cfRule type="cellIs" priority="3121" operator="equal" id="{418C5233-C0EE-4275-8AF7-3C5DD5FF3A0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22" operator="equal" id="{E0514782-B4EE-42C1-A9B2-345EAB88CE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O156:O157</xm:sqref>
        </x14:conditionalFormatting>
        <x14:conditionalFormatting xmlns:xm="http://schemas.microsoft.com/office/excel/2006/main">
          <x14:cfRule type="cellIs" priority="3118" operator="equal" id="{6B6C2D62-D44D-4F3F-9235-E4807AEEA97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19" operator="equal" id="{2FB7D1DD-EDED-48D5-9A46-0298DA2D60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20" operator="equal" id="{B6FDFE73-18DF-434A-B6DC-DF6CC1228C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O156:O157</xm:sqref>
        </x14:conditionalFormatting>
        <x14:conditionalFormatting xmlns:xm="http://schemas.microsoft.com/office/excel/2006/main">
          <x14:cfRule type="cellIs" priority="3116" operator="equal" id="{9BCEF6E7-FAF2-44EE-B8EB-1B658623CA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17" operator="equal" id="{C02D4051-2DB5-4111-AB9C-ACB1006233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O156:O157</xm:sqref>
        </x14:conditionalFormatting>
        <x14:conditionalFormatting xmlns:xm="http://schemas.microsoft.com/office/excel/2006/main">
          <x14:cfRule type="cellIs" priority="3115" operator="between" id="{7C7885A4-7635-4934-A7FD-03495611567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O156:O157</xm:sqref>
        </x14:conditionalFormatting>
        <x14:conditionalFormatting xmlns:xm="http://schemas.microsoft.com/office/excel/2006/main">
          <x14:cfRule type="cellIs" priority="3114" operator="between" id="{1C16B9EF-9A27-47D7-A1CE-0816272BCE1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O156:O157</xm:sqref>
        </x14:conditionalFormatting>
        <x14:conditionalFormatting xmlns:xm="http://schemas.microsoft.com/office/excel/2006/main">
          <x14:cfRule type="cellIs" priority="3113" operator="between" id="{22F530D9-7DE5-4D0B-83D4-9B5DE0ECFFC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O156:O157</xm:sqref>
        </x14:conditionalFormatting>
        <x14:conditionalFormatting xmlns:xm="http://schemas.microsoft.com/office/excel/2006/main">
          <x14:cfRule type="cellIs" priority="3112" operator="between" id="{FCD08EAA-F2AC-4027-8CC8-9AFFF2E1989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O156:O157</xm:sqref>
        </x14:conditionalFormatting>
        <x14:conditionalFormatting xmlns:xm="http://schemas.microsoft.com/office/excel/2006/main">
          <x14:cfRule type="cellIs" priority="3111" operator="between" id="{E36FAFDD-068B-4DF1-B98F-3FA04AAACF1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O156:O157</xm:sqref>
        </x14:conditionalFormatting>
        <x14:conditionalFormatting xmlns:xm="http://schemas.microsoft.com/office/excel/2006/main">
          <x14:cfRule type="cellIs" priority="3109" operator="between" id="{04A8C87F-8F51-45B0-B39E-A41D7E91845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110" operator="equal" id="{EC09E83C-0923-46DC-AEF5-1291A2188CB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O156:O157</xm:sqref>
        </x14:conditionalFormatting>
        <x14:conditionalFormatting xmlns:xm="http://schemas.microsoft.com/office/excel/2006/main">
          <x14:cfRule type="cellIs" priority="3107" operator="equal" id="{D9AEA596-5330-4322-9D3B-1F9EFA4420F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08" operator="equal" id="{ACF9EE76-63C7-40F8-B3AC-6A58C17AE2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3104" operator="equal" id="{4B7E0D4E-1A0F-4B1F-83E2-749A92EFB0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05" operator="equal" id="{1D8614FD-8A94-4412-9FCD-A8D1F60D5F9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06" operator="equal" id="{99AF8455-E135-4354-9008-AA5EF8B1AD5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3102" operator="equal" id="{5AE36A44-29BB-4AC8-8883-A3ABC54299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03" operator="equal" id="{F6AF618C-1C31-487C-B1C2-68C8615A895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3101" operator="between" id="{7EDCCDD0-EC0C-4AF3-B373-C61EE06353E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3100" operator="between" id="{359A403B-1551-4FDB-A2BF-F6FE89025B8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3099" operator="between" id="{2585ECFB-663D-41B0-A1F6-3309CBD6D09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3098" operator="between" id="{452503DB-CB7D-42F8-9304-4FBDD1270DC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3097" operator="between" id="{14FB262D-EE47-481D-A3BE-86A62CD6280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3095" operator="between" id="{C4D35F13-2EF2-4BFA-9083-3F307C0C52F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096" operator="equal" id="{C380231E-B7C9-4A86-93DD-C65ACDECF03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3092" operator="equal" id="{2F719B12-C036-499E-897E-4A0EE8ED9CE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93" operator="equal" id="{B91D4EC4-37A4-402A-A847-EF6707B05E2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3089" operator="equal" id="{0C3B29D6-94B3-42E3-9212-A7267D97C5E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90" operator="equal" id="{00A97BA7-E9DE-48E8-AC99-1EAF3761EF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91" operator="equal" id="{743A763C-C954-40E7-ACE8-CF226233BA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3087" operator="equal" id="{F58EA20E-BF72-4DAE-94A4-4F6352174ED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88" operator="equal" id="{777FF558-6821-4E79-AE53-47B918708B3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3086" operator="between" id="{9B647D7B-E650-4D84-973B-2BAD0424914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3085" operator="between" id="{45AF105C-D21B-4F0A-A3BE-10E5D2723F3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3084" operator="between" id="{A718F9DC-4043-43F2-8973-330C8A1DBCA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3083" operator="between" id="{6E81C17D-6B7E-400A-8022-60D43F1AD2B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3082" operator="between" id="{0F1BFB5F-1C32-4DFD-9382-55C8484FB67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3080" operator="between" id="{AB922F13-36E5-4FAD-9662-B99E953905C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081" operator="equal" id="{FD768967-0DA0-44EF-A131-8B1BB23BDBB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O14:O42</xm:sqref>
        </x14:conditionalFormatting>
        <x14:conditionalFormatting xmlns:xm="http://schemas.microsoft.com/office/excel/2006/main">
          <x14:cfRule type="cellIs" priority="3077" operator="equal" id="{985B84F4-BE6D-4A8D-9EBF-E039FEF874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78" operator="equal" id="{B052F841-0EEF-46E1-A7AB-32CD895E406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N154</xm:sqref>
        </x14:conditionalFormatting>
        <x14:conditionalFormatting xmlns:xm="http://schemas.microsoft.com/office/excel/2006/main">
          <x14:cfRule type="cellIs" priority="3074" operator="equal" id="{292FE8AF-2A3A-4FD4-A9A7-B4AFF226465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75" operator="equal" id="{E6CA0D7E-27B2-41F4-9E6E-DA0BEEE691F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76" operator="equal" id="{3EA586C7-1BF9-47F1-9ABC-BA6CCD75A17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N154</xm:sqref>
        </x14:conditionalFormatting>
        <x14:conditionalFormatting xmlns:xm="http://schemas.microsoft.com/office/excel/2006/main">
          <x14:cfRule type="cellIs" priority="3072" operator="equal" id="{AF36D951-6A3C-488C-AB8A-90B20C7098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73" operator="equal" id="{569F7415-C6B7-4CE3-9C7E-1B42E1627E6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N154</xm:sqref>
        </x14:conditionalFormatting>
        <x14:conditionalFormatting xmlns:xm="http://schemas.microsoft.com/office/excel/2006/main">
          <x14:cfRule type="cellIs" priority="3071" operator="between" id="{24C1A9B8-FFFD-4FE1-8CEB-B9887E34DF9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N154</xm:sqref>
        </x14:conditionalFormatting>
        <x14:conditionalFormatting xmlns:xm="http://schemas.microsoft.com/office/excel/2006/main">
          <x14:cfRule type="cellIs" priority="3070" operator="between" id="{0E13603A-0215-4656-A1BE-9C086B888E3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N154</xm:sqref>
        </x14:conditionalFormatting>
        <x14:conditionalFormatting xmlns:xm="http://schemas.microsoft.com/office/excel/2006/main">
          <x14:cfRule type="cellIs" priority="3069" operator="between" id="{EE4FE1E1-B18F-4048-83CF-3FFBBDC6270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N154</xm:sqref>
        </x14:conditionalFormatting>
        <x14:conditionalFormatting xmlns:xm="http://schemas.microsoft.com/office/excel/2006/main">
          <x14:cfRule type="cellIs" priority="3068" operator="between" id="{512A7769-F574-40DA-941A-DC1D5FFBFB2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N154</xm:sqref>
        </x14:conditionalFormatting>
        <x14:conditionalFormatting xmlns:xm="http://schemas.microsoft.com/office/excel/2006/main">
          <x14:cfRule type="cellIs" priority="3067" operator="between" id="{DB70A3F8-BC3E-407D-88E2-CFED61E4C91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N154</xm:sqref>
        </x14:conditionalFormatting>
        <x14:conditionalFormatting xmlns:xm="http://schemas.microsoft.com/office/excel/2006/main">
          <x14:cfRule type="cellIs" priority="3065" operator="between" id="{31891D7F-B51F-4FD9-9516-291CAFC18A2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066" operator="equal" id="{36766CBB-EB32-4B54-B427-43EC0377CB9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N154</xm:sqref>
        </x14:conditionalFormatting>
        <x14:conditionalFormatting xmlns:xm="http://schemas.microsoft.com/office/excel/2006/main">
          <x14:cfRule type="cellIs" priority="3061" operator="equal" id="{CA797530-5B1A-4B97-89B6-A743A62F948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62" operator="equal" id="{539BCC3C-CEEB-44C1-82BB-058689FED0A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63" operator="equal" id="{0195E0EE-7FAC-4EC2-9E93-65F36AA653C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L201</xm:sqref>
        </x14:conditionalFormatting>
        <x14:conditionalFormatting xmlns:xm="http://schemas.microsoft.com/office/excel/2006/main">
          <x14:cfRule type="cellIs" priority="3059" operator="between" id="{86BF5209-625C-427D-9F35-B5BD5EB5EEC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060" operator="equal" id="{C344AAAD-C431-4414-9761-D6AED63141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L201</xm:sqref>
        </x14:conditionalFormatting>
        <x14:conditionalFormatting xmlns:xm="http://schemas.microsoft.com/office/excel/2006/main">
          <x14:cfRule type="cellIs" priority="3057" operator="equal" id="{8A01E858-F22F-46DE-999D-A10793AD67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58" operator="equal" id="{80062E30-3B3D-43B3-AC31-DC924D6687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L201</xm:sqref>
        </x14:conditionalFormatting>
        <x14:conditionalFormatting xmlns:xm="http://schemas.microsoft.com/office/excel/2006/main">
          <x14:cfRule type="cellIs" priority="3056" operator="between" id="{D039480E-9862-4271-ABBB-7846060EBA5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L201</xm:sqref>
        </x14:conditionalFormatting>
        <x14:conditionalFormatting xmlns:xm="http://schemas.microsoft.com/office/excel/2006/main">
          <x14:cfRule type="cellIs" priority="3054" operator="equal" id="{C0949A14-3428-45F9-9C16-64760ABCA78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55" operator="equal" id="{770F1350-62C1-4AA8-8259-5467378A698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M155</xm:sqref>
        </x14:conditionalFormatting>
        <x14:conditionalFormatting xmlns:xm="http://schemas.microsoft.com/office/excel/2006/main">
          <x14:cfRule type="cellIs" priority="3051" operator="equal" id="{2ADC0FF7-5391-41A8-B816-098DC9CA295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52" operator="equal" id="{89315C19-4F83-4474-9C89-6592709C15F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53" operator="equal" id="{AE22B914-8FB3-433C-A397-4953BB5BDC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M155</xm:sqref>
        </x14:conditionalFormatting>
        <x14:conditionalFormatting xmlns:xm="http://schemas.microsoft.com/office/excel/2006/main">
          <x14:cfRule type="cellIs" priority="3049" operator="equal" id="{49C77AFC-DE05-47B9-B319-36B1EFB5D6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50" operator="equal" id="{C7D49EBC-6142-4170-8996-C71A7AEEA81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M155</xm:sqref>
        </x14:conditionalFormatting>
        <x14:conditionalFormatting xmlns:xm="http://schemas.microsoft.com/office/excel/2006/main">
          <x14:cfRule type="cellIs" priority="3046" operator="equal" id="{07C48B24-9914-4071-8070-FF39282CCD5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47" operator="equal" id="{B8DBCDD2-407C-4FC1-BD2E-4AEF77B6D8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48" operator="equal" id="{DA942BD4-3455-49E1-86C6-A2EA95634B2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M155</xm:sqref>
        </x14:conditionalFormatting>
        <x14:conditionalFormatting xmlns:xm="http://schemas.microsoft.com/office/excel/2006/main">
          <x14:cfRule type="cellIs" priority="3044" operator="equal" id="{6279EC9D-9155-43A4-95DD-3E0BD6BBDF6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45" operator="equal" id="{947795B1-538D-4468-AE74-644078AA0C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M155</xm:sqref>
        </x14:conditionalFormatting>
        <x14:conditionalFormatting xmlns:xm="http://schemas.microsoft.com/office/excel/2006/main">
          <x14:cfRule type="cellIs" priority="3042" operator="equal" id="{B256344D-5A01-40F9-9956-52726CBF7E6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43" operator="equal" id="{E6900645-F8B1-4C17-95DD-6ECDF80033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N155</xm:sqref>
        </x14:conditionalFormatting>
        <x14:conditionalFormatting xmlns:xm="http://schemas.microsoft.com/office/excel/2006/main">
          <x14:cfRule type="cellIs" priority="3039" operator="equal" id="{A5F165DE-A3DB-440D-93B7-3F4BDA6D481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40" operator="equal" id="{D0FE7A81-06E7-4D2F-98E5-27AE7729BB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41" operator="equal" id="{598AA1C3-4923-42FA-8228-0444232511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N155</xm:sqref>
        </x14:conditionalFormatting>
        <x14:conditionalFormatting xmlns:xm="http://schemas.microsoft.com/office/excel/2006/main">
          <x14:cfRule type="cellIs" priority="3038" operator="between" id="{412ACF5B-81F4-4173-A21C-363F217DE04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N155</xm:sqref>
        </x14:conditionalFormatting>
        <x14:conditionalFormatting xmlns:xm="http://schemas.microsoft.com/office/excel/2006/main">
          <x14:cfRule type="cellIs" priority="3037" operator="between" id="{4FD8F153-9C8D-494A-B598-4DB5F67A1C1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N155</xm:sqref>
        </x14:conditionalFormatting>
        <x14:conditionalFormatting xmlns:xm="http://schemas.microsoft.com/office/excel/2006/main">
          <x14:cfRule type="cellIs" priority="3036" operator="between" id="{1EEC8FE3-1068-4348-AC3E-DC23EA398DF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N155</xm:sqref>
        </x14:conditionalFormatting>
        <x14:conditionalFormatting xmlns:xm="http://schemas.microsoft.com/office/excel/2006/main">
          <x14:cfRule type="cellIs" priority="3035" operator="between" id="{10CF2469-C41A-4523-8B58-1AC103651CA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N155</xm:sqref>
        </x14:conditionalFormatting>
        <x14:conditionalFormatting xmlns:xm="http://schemas.microsoft.com/office/excel/2006/main">
          <x14:cfRule type="cellIs" priority="3034" operator="between" id="{A4A9F515-1D30-4131-B4A5-20E1E29F441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N155</xm:sqref>
        </x14:conditionalFormatting>
        <x14:conditionalFormatting xmlns:xm="http://schemas.microsoft.com/office/excel/2006/main">
          <x14:cfRule type="cellIs" priority="3032" operator="between" id="{E7FE24F3-F01D-454A-97C3-E322873BA61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033" operator="equal" id="{9AB2CF60-9EB9-40B8-8928-F6F9E2F3C21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N155</xm:sqref>
        </x14:conditionalFormatting>
        <x14:conditionalFormatting xmlns:xm="http://schemas.microsoft.com/office/excel/2006/main">
          <x14:cfRule type="cellIs" priority="3030" operator="equal" id="{A8305075-C9AA-4FEE-B4EB-40A6AAD17B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31" operator="equal" id="{55700984-71A9-4D6E-AE61-85F7413D6E0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N155</xm:sqref>
        </x14:conditionalFormatting>
        <x14:conditionalFormatting xmlns:xm="http://schemas.microsoft.com/office/excel/2006/main">
          <x14:cfRule type="cellIs" priority="3027" operator="equal" id="{37368E46-56BC-4B96-B5E2-70202BED27B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28" operator="equal" id="{80C9D76F-3AD6-4DBC-BBF5-E94ABAD3CD7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29" operator="equal" id="{2426EC41-B409-4EDD-8F08-8EAD66A04D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N155</xm:sqref>
        </x14:conditionalFormatting>
        <x14:conditionalFormatting xmlns:xm="http://schemas.microsoft.com/office/excel/2006/main">
          <x14:cfRule type="cellIs" priority="3025" operator="equal" id="{6F4D14FA-3652-4075-ADBD-F4D5365A706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26" operator="equal" id="{A3E1415B-2A47-49EC-8A26-10B99F911CC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N155</xm:sqref>
        </x14:conditionalFormatting>
        <x14:conditionalFormatting xmlns:xm="http://schemas.microsoft.com/office/excel/2006/main">
          <x14:cfRule type="cellIs" priority="3023" operator="equal" id="{7F809FA4-B132-4577-B4DA-386AC1D9484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24" operator="equal" id="{33342471-41E8-4E49-90BB-22CC666534B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O155</xm:sqref>
        </x14:conditionalFormatting>
        <x14:conditionalFormatting xmlns:xm="http://schemas.microsoft.com/office/excel/2006/main">
          <x14:cfRule type="cellIs" priority="3020" operator="equal" id="{3711CF18-005A-4501-AD1B-52B921EB324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21" operator="equal" id="{DB011D69-DF04-429A-B4A0-01E9914478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22" operator="equal" id="{5E981316-99B0-4D81-9131-713393636CA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O155</xm:sqref>
        </x14:conditionalFormatting>
        <x14:conditionalFormatting xmlns:xm="http://schemas.microsoft.com/office/excel/2006/main">
          <x14:cfRule type="cellIs" priority="3019" operator="between" id="{41F84FED-462E-4755-8487-1C92AD435DE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O155</xm:sqref>
        </x14:conditionalFormatting>
        <x14:conditionalFormatting xmlns:xm="http://schemas.microsoft.com/office/excel/2006/main">
          <x14:cfRule type="cellIs" priority="3018" operator="between" id="{6DA37DBA-FA71-4861-81D6-91093DB8C02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O155</xm:sqref>
        </x14:conditionalFormatting>
        <x14:conditionalFormatting xmlns:xm="http://schemas.microsoft.com/office/excel/2006/main">
          <x14:cfRule type="cellIs" priority="3017" operator="between" id="{FEDF1AEC-DC84-484D-B731-F6A64795514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O155</xm:sqref>
        </x14:conditionalFormatting>
        <x14:conditionalFormatting xmlns:xm="http://schemas.microsoft.com/office/excel/2006/main">
          <x14:cfRule type="cellIs" priority="3016" operator="between" id="{A6D4F833-715F-43F3-9764-C703F442C05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O155</xm:sqref>
        </x14:conditionalFormatting>
        <x14:conditionalFormatting xmlns:xm="http://schemas.microsoft.com/office/excel/2006/main">
          <x14:cfRule type="cellIs" priority="3015" operator="between" id="{BA589FBA-EA35-4238-810B-4A9C93AF41F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O155</xm:sqref>
        </x14:conditionalFormatting>
        <x14:conditionalFormatting xmlns:xm="http://schemas.microsoft.com/office/excel/2006/main">
          <x14:cfRule type="cellIs" priority="3013" operator="between" id="{36B810E7-4E12-4204-A8F4-EBD9838B102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014" operator="equal" id="{8FD0B698-613F-48B5-8A64-91791A9822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O155</xm:sqref>
        </x14:conditionalFormatting>
        <x14:conditionalFormatting xmlns:xm="http://schemas.microsoft.com/office/excel/2006/main">
          <x14:cfRule type="cellIs" priority="3011" operator="equal" id="{2ABCA1E6-F80D-4244-9F83-FF3ADFA8E8B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12" operator="equal" id="{9A0B941B-A330-4FDF-AB82-F221FD507C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O155</xm:sqref>
        </x14:conditionalFormatting>
        <x14:conditionalFormatting xmlns:xm="http://schemas.microsoft.com/office/excel/2006/main">
          <x14:cfRule type="cellIs" priority="3008" operator="equal" id="{3F360323-4CDF-416A-BEAB-42D2D4F94B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09" operator="equal" id="{7C93B3F3-8E9E-4F6A-B234-B023408870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10" operator="equal" id="{A73E0E12-7A85-462E-9FF3-7135D9483C5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O155</xm:sqref>
        </x14:conditionalFormatting>
        <x14:conditionalFormatting xmlns:xm="http://schemas.microsoft.com/office/excel/2006/main">
          <x14:cfRule type="cellIs" priority="3006" operator="equal" id="{B50AB5D7-4A61-43AD-A082-9FBE971AF66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07" operator="equal" id="{62F619C8-3288-480D-ABFA-FCA9483F91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O155</xm:sqref>
        </x14:conditionalFormatting>
        <x14:conditionalFormatting xmlns:xm="http://schemas.microsoft.com/office/excel/2006/main">
          <x14:cfRule type="cellIs" priority="3004" operator="equal" id="{4D7E78D1-4D7B-4FA7-B013-38DE9E11B6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05" operator="equal" id="{E385D7E6-E7A6-438D-AD0E-6CB212AC76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L141:R146</xm:sqref>
        </x14:conditionalFormatting>
        <x14:conditionalFormatting xmlns:xm="http://schemas.microsoft.com/office/excel/2006/main">
          <x14:cfRule type="cellIs" priority="3001" operator="equal" id="{389A0769-DACC-4AA3-A456-781EA8904A2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02" operator="equal" id="{49ACB0B4-62D5-4EB5-8511-08AFEBE52E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03" operator="equal" id="{865A65B0-ED03-4F5B-96CF-954D262C0F4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L141:R146</xm:sqref>
        </x14:conditionalFormatting>
        <x14:conditionalFormatting xmlns:xm="http://schemas.microsoft.com/office/excel/2006/main">
          <x14:cfRule type="cellIs" priority="2999" operator="equal" id="{90214409-E6D4-4B3B-857F-021DB49EDD5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00" operator="equal" id="{7B364D74-1A16-40BA-9339-253F0473470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L141:R146</xm:sqref>
        </x14:conditionalFormatting>
        <x14:conditionalFormatting xmlns:xm="http://schemas.microsoft.com/office/excel/2006/main">
          <x14:cfRule type="cellIs" priority="2998" operator="between" id="{EAAAFBCC-95CC-457D-878E-444CE0600244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L141:R146</xm:sqref>
        </x14:conditionalFormatting>
        <x14:conditionalFormatting xmlns:xm="http://schemas.microsoft.com/office/excel/2006/main">
          <x14:cfRule type="cellIs" priority="2997" operator="between" id="{7D1953DF-E71E-4493-9D9E-73FC85EF801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L141:R146</xm:sqref>
        </x14:conditionalFormatting>
        <x14:conditionalFormatting xmlns:xm="http://schemas.microsoft.com/office/excel/2006/main">
          <x14:cfRule type="cellIs" priority="2996" operator="between" id="{A8D846C2-BD87-4552-9DA6-A4292DDDC18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L141:R146</xm:sqref>
        </x14:conditionalFormatting>
        <x14:conditionalFormatting xmlns:xm="http://schemas.microsoft.com/office/excel/2006/main">
          <x14:cfRule type="cellIs" priority="2995" operator="between" id="{791CD5F6-BAE6-4D05-8321-91F52E07F71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L141:R146</xm:sqref>
        </x14:conditionalFormatting>
        <x14:conditionalFormatting xmlns:xm="http://schemas.microsoft.com/office/excel/2006/main">
          <x14:cfRule type="cellIs" priority="2994" operator="between" id="{09952BD0-BF28-4EDB-B88C-1F914F83E2F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L141:R146</xm:sqref>
        </x14:conditionalFormatting>
        <x14:conditionalFormatting xmlns:xm="http://schemas.microsoft.com/office/excel/2006/main">
          <x14:cfRule type="cellIs" priority="2992" operator="between" id="{CA711371-CE3D-4269-BF61-089678056B0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993" operator="equal" id="{403CAA5A-4166-445A-A83C-7C3A7948E5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L141:R146</xm:sqref>
        </x14:conditionalFormatting>
        <x14:conditionalFormatting xmlns:xm="http://schemas.microsoft.com/office/excel/2006/main">
          <x14:cfRule type="cellIs" priority="2988" operator="equal" id="{5693D387-FC5A-403F-A34E-D07CE9FCB08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89" operator="equal" id="{3DF0D87E-CB5B-40CE-9756-FCA08C1F3E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90" operator="equal" id="{FFC7F4CA-8C6D-48FE-9585-82A8A673D54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W11:W12</xm:sqref>
        </x14:conditionalFormatting>
        <x14:conditionalFormatting xmlns:xm="http://schemas.microsoft.com/office/excel/2006/main">
          <x14:cfRule type="cellIs" priority="2986" operator="equal" id="{B2AD1B87-34E5-45F0-9145-4DAFD1A9BD1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87" operator="equal" id="{FE952BFB-091C-4BA6-8B5C-B8EBE526C54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W11:W12</xm:sqref>
        </x14:conditionalFormatting>
        <x14:conditionalFormatting xmlns:xm="http://schemas.microsoft.com/office/excel/2006/main">
          <x14:cfRule type="cellIs" priority="2985" operator="between" id="{27ECBAB7-C8D9-432D-BED4-BEBDA4FBB00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W11:W12</xm:sqref>
        </x14:conditionalFormatting>
        <x14:conditionalFormatting xmlns:xm="http://schemas.microsoft.com/office/excel/2006/main">
          <x14:cfRule type="cellIs" priority="2983" operator="between" id="{46BCCE40-CDC5-4A4F-A08A-7D237D51C32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984" operator="equal" id="{7AD040BF-B6AB-4874-8ACE-4D42818579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W11:W12</xm:sqref>
        </x14:conditionalFormatting>
        <x14:conditionalFormatting xmlns:xm="http://schemas.microsoft.com/office/excel/2006/main">
          <x14:cfRule type="cellIs" priority="2981" operator="equal" id="{AFD46C63-55DF-4DDB-8071-CD650A2DE83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82" operator="equal" id="{044978DC-F0D6-4F57-B97C-62DDE8F47F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M136:M137</xm:sqref>
        </x14:conditionalFormatting>
        <x14:conditionalFormatting xmlns:xm="http://schemas.microsoft.com/office/excel/2006/main">
          <x14:cfRule type="cellIs" priority="2978" operator="equal" id="{AB37EBF5-87A3-4732-B774-8B48AC32153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79" operator="equal" id="{06737246-87D8-4FF6-BADA-0F6D5C2FE6A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80" operator="equal" id="{4141B8B2-045E-4463-B8FE-CC8E2FD2365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M136:M137</xm:sqref>
        </x14:conditionalFormatting>
        <x14:conditionalFormatting xmlns:xm="http://schemas.microsoft.com/office/excel/2006/main">
          <x14:cfRule type="cellIs" priority="2976" operator="equal" id="{530FA282-8FD1-4F11-B5FE-CF0805DB71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77" operator="equal" id="{4767C2EC-DF68-43D2-A1EB-C9037B98601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M136:M137</xm:sqref>
        </x14:conditionalFormatting>
        <x14:conditionalFormatting xmlns:xm="http://schemas.microsoft.com/office/excel/2006/main">
          <x14:cfRule type="cellIs" priority="2974" operator="equal" id="{CC86DF46-0180-4D92-888C-0E5284A3582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75" operator="equal" id="{8C8D6ACB-886B-468E-B008-7BEFA0A385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L136:L137</xm:sqref>
        </x14:conditionalFormatting>
        <x14:conditionalFormatting xmlns:xm="http://schemas.microsoft.com/office/excel/2006/main">
          <x14:cfRule type="cellIs" priority="2971" operator="equal" id="{E757FEF5-8362-4A60-98C5-FBDFF11D9B5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72" operator="equal" id="{B38349C6-291C-4C31-BDD4-1145AF509DC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73" operator="equal" id="{7A0D4337-CF85-42F9-BD8A-81543974F2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L136:L137</xm:sqref>
        </x14:conditionalFormatting>
        <x14:conditionalFormatting xmlns:xm="http://schemas.microsoft.com/office/excel/2006/main">
          <x14:cfRule type="cellIs" priority="2970" operator="between" id="{9DB525BF-9E3C-41D1-A260-23E110C39E4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L136:M137</xm:sqref>
        </x14:conditionalFormatting>
        <x14:conditionalFormatting xmlns:xm="http://schemas.microsoft.com/office/excel/2006/main">
          <x14:cfRule type="cellIs" priority="2969" operator="between" id="{D26C6390-ADC5-411B-9974-7F93FB7511F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L136:M137</xm:sqref>
        </x14:conditionalFormatting>
        <x14:conditionalFormatting xmlns:xm="http://schemas.microsoft.com/office/excel/2006/main">
          <x14:cfRule type="cellIs" priority="2968" operator="between" id="{C641C1AE-E7C4-44B3-924D-FE2634969C6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L136:M137</xm:sqref>
        </x14:conditionalFormatting>
        <x14:conditionalFormatting xmlns:xm="http://schemas.microsoft.com/office/excel/2006/main">
          <x14:cfRule type="cellIs" priority="2967" operator="between" id="{9EE4FB02-695C-43A5-82F5-4DB31B8BD1B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L136:M137</xm:sqref>
        </x14:conditionalFormatting>
        <x14:conditionalFormatting xmlns:xm="http://schemas.microsoft.com/office/excel/2006/main">
          <x14:cfRule type="cellIs" priority="2966" operator="between" id="{39D03608-1676-46A1-8BBC-E5188FA368D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L136:M137</xm:sqref>
        </x14:conditionalFormatting>
        <x14:conditionalFormatting xmlns:xm="http://schemas.microsoft.com/office/excel/2006/main">
          <x14:cfRule type="cellIs" priority="2964" operator="between" id="{7829C5A0-07BD-400B-914A-06FC5744E15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965" operator="equal" id="{505F1AD9-989A-4A97-97BF-E1BB0D6210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L136:M137</xm:sqref>
        </x14:conditionalFormatting>
        <x14:conditionalFormatting xmlns:xm="http://schemas.microsoft.com/office/excel/2006/main">
          <x14:cfRule type="cellIs" priority="2962" operator="equal" id="{8074076B-26C1-4858-821D-0473E4A31DC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63" operator="equal" id="{201DC9F9-04E2-489F-B354-90369ADC7BC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L136:L137</xm:sqref>
        </x14:conditionalFormatting>
        <x14:conditionalFormatting xmlns:xm="http://schemas.microsoft.com/office/excel/2006/main">
          <x14:cfRule type="cellIs" priority="2959" operator="equal" id="{1B814F27-C42A-4252-A47D-46421D296E6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60" operator="equal" id="{D9FC4E9F-E65D-460C-827F-E66199C5565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61" operator="equal" id="{BF6A3163-EAAE-4BB6-9CDB-9A9BF13B1C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L136:L137</xm:sqref>
        </x14:conditionalFormatting>
        <x14:conditionalFormatting xmlns:xm="http://schemas.microsoft.com/office/excel/2006/main">
          <x14:cfRule type="cellIs" priority="2957" operator="equal" id="{5CFF21CD-B2DE-4D17-8C43-88F502E4D51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58" operator="equal" id="{54CFE025-B23A-4F2B-A622-E0E0417B55F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L136:L137</xm:sqref>
        </x14:conditionalFormatting>
        <x14:conditionalFormatting xmlns:xm="http://schemas.microsoft.com/office/excel/2006/main">
          <x14:cfRule type="cellIs" priority="2955" operator="equal" id="{C25AA650-E417-4FFA-81F5-D06ED30E6E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56" operator="equal" id="{02B25687-D68F-4479-86DC-A4059581F1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P136:R137</xm:sqref>
        </x14:conditionalFormatting>
        <x14:conditionalFormatting xmlns:xm="http://schemas.microsoft.com/office/excel/2006/main">
          <x14:cfRule type="cellIs" priority="2952" operator="equal" id="{5BC8CE20-82E9-4639-9AD8-7B4A3EBFA96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53" operator="equal" id="{4C8C946C-41FD-4E18-928A-2E10BEFB717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54" operator="equal" id="{EEBEF58E-B793-4856-AFCE-DE81EC66EE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P136:R137</xm:sqref>
        </x14:conditionalFormatting>
        <x14:conditionalFormatting xmlns:xm="http://schemas.microsoft.com/office/excel/2006/main">
          <x14:cfRule type="cellIs" priority="2950" operator="equal" id="{BBFB00C7-4776-438E-A799-C7B5FA7396F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51" operator="equal" id="{9B0DAEA4-C1E4-4EF1-83FB-7A2C71D89E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P136:R137</xm:sqref>
        </x14:conditionalFormatting>
        <x14:conditionalFormatting xmlns:xm="http://schemas.microsoft.com/office/excel/2006/main">
          <x14:cfRule type="cellIs" priority="2949" operator="between" id="{256478F3-8EB4-47F3-9D48-A98A5068F2D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P136:R137</xm:sqref>
        </x14:conditionalFormatting>
        <x14:conditionalFormatting xmlns:xm="http://schemas.microsoft.com/office/excel/2006/main">
          <x14:cfRule type="cellIs" priority="2948" operator="between" id="{C8253270-E2D0-4F60-BD95-3D805FB4F11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P136:R137</xm:sqref>
        </x14:conditionalFormatting>
        <x14:conditionalFormatting xmlns:xm="http://schemas.microsoft.com/office/excel/2006/main">
          <x14:cfRule type="cellIs" priority="2947" operator="between" id="{13442C24-5EEE-4BF6-86C6-372F7C26672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P136:R137</xm:sqref>
        </x14:conditionalFormatting>
        <x14:conditionalFormatting xmlns:xm="http://schemas.microsoft.com/office/excel/2006/main">
          <x14:cfRule type="cellIs" priority="2946" operator="between" id="{BF680774-F311-467C-9C81-6E708490C99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P136:R137</xm:sqref>
        </x14:conditionalFormatting>
        <x14:conditionalFormatting xmlns:xm="http://schemas.microsoft.com/office/excel/2006/main">
          <x14:cfRule type="cellIs" priority="2945" operator="between" id="{76E5A605-3382-436E-BA19-8AC20BD22AC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P136:R137</xm:sqref>
        </x14:conditionalFormatting>
        <x14:conditionalFormatting xmlns:xm="http://schemas.microsoft.com/office/excel/2006/main">
          <x14:cfRule type="cellIs" priority="2943" operator="between" id="{956AFBA1-8064-4D77-B9D6-2F50287156C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944" operator="equal" id="{44941DA1-7476-4B0F-B4CB-440A529FFA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P136:R137</xm:sqref>
        </x14:conditionalFormatting>
        <x14:conditionalFormatting xmlns:xm="http://schemas.microsoft.com/office/excel/2006/main">
          <x14:cfRule type="cellIs" priority="2939" operator="equal" id="{3178E41C-3325-4A3A-B896-4965C1B68F7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40" operator="equal" id="{6762650D-3349-4541-A142-3098FBA89E2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W136:W137</xm:sqref>
        </x14:conditionalFormatting>
        <x14:conditionalFormatting xmlns:xm="http://schemas.microsoft.com/office/excel/2006/main">
          <x14:cfRule type="cellIs" priority="2936" operator="equal" id="{6C6A8AB5-BF9D-4A4F-973C-9A7383722C8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37" operator="equal" id="{204545A4-C1C6-4F8D-8BFD-2CCB4B17A2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38" operator="equal" id="{45E7414B-5475-4FE5-AC45-BD8E981090C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W136:W137</xm:sqref>
        </x14:conditionalFormatting>
        <x14:conditionalFormatting xmlns:xm="http://schemas.microsoft.com/office/excel/2006/main">
          <x14:cfRule type="cellIs" priority="2934" operator="equal" id="{40DB47E6-ADDF-4095-AC75-B7DD745F758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35" operator="equal" id="{BFEC0675-D8A1-46A2-875A-50CA78FA7F6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W136:W137</xm:sqref>
        </x14:conditionalFormatting>
        <x14:conditionalFormatting xmlns:xm="http://schemas.microsoft.com/office/excel/2006/main">
          <x14:cfRule type="cellIs" priority="2933" operator="between" id="{67E77DC2-641A-469C-A421-FAB93EC446B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W136:W137</xm:sqref>
        </x14:conditionalFormatting>
        <x14:conditionalFormatting xmlns:xm="http://schemas.microsoft.com/office/excel/2006/main">
          <x14:cfRule type="cellIs" priority="2932" operator="between" id="{5CF52A2F-12C2-4FF6-9180-2EEC6457E92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W136:W137</xm:sqref>
        </x14:conditionalFormatting>
        <x14:conditionalFormatting xmlns:xm="http://schemas.microsoft.com/office/excel/2006/main">
          <x14:cfRule type="cellIs" priority="2931" operator="between" id="{0E142779-9F44-4D06-B38D-E4AD9F3BC0B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W136:W137</xm:sqref>
        </x14:conditionalFormatting>
        <x14:conditionalFormatting xmlns:xm="http://schemas.microsoft.com/office/excel/2006/main">
          <x14:cfRule type="cellIs" priority="2930" operator="between" id="{7DD42549-0F07-4160-B7A1-26A7070A55E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W136:W137</xm:sqref>
        </x14:conditionalFormatting>
        <x14:conditionalFormatting xmlns:xm="http://schemas.microsoft.com/office/excel/2006/main">
          <x14:cfRule type="cellIs" priority="2929" operator="between" id="{A80F6BCA-CECB-43B1-B863-53441E73726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W136:W137</xm:sqref>
        </x14:conditionalFormatting>
        <x14:conditionalFormatting xmlns:xm="http://schemas.microsoft.com/office/excel/2006/main">
          <x14:cfRule type="cellIs" priority="2927" operator="between" id="{97EDA2C8-4927-4864-97A9-2451C4D3AA1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928" operator="equal" id="{69BCACCC-0400-45FF-925D-75F6CB22B8D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W136:W137</xm:sqref>
        </x14:conditionalFormatting>
        <x14:conditionalFormatting xmlns:xm="http://schemas.microsoft.com/office/excel/2006/main">
          <x14:cfRule type="cellIs" priority="2924" operator="equal" id="{6D7B4535-CE13-42D9-9019-AA172921204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25" operator="equal" id="{FF6B5BFD-5E91-4CE6-9368-5A81733FE1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N136:N137</xm:sqref>
        </x14:conditionalFormatting>
        <x14:conditionalFormatting xmlns:xm="http://schemas.microsoft.com/office/excel/2006/main">
          <x14:cfRule type="cellIs" priority="2921" operator="equal" id="{2172630A-435C-4AA4-8940-6EDFA7B1B3A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22" operator="equal" id="{FA54C2F2-9BAB-40E6-ADEE-3A8250AADF3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23" operator="equal" id="{CA203CDF-6217-4957-AC44-5B6222B300E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N136:N137</xm:sqref>
        </x14:conditionalFormatting>
        <x14:conditionalFormatting xmlns:xm="http://schemas.microsoft.com/office/excel/2006/main">
          <x14:cfRule type="cellIs" priority="2919" operator="equal" id="{C63AA6C2-9D49-49FF-8716-FA99DA369E0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20" operator="equal" id="{D5E4BF2B-6E8D-4FCC-BCA9-E4F214A8A6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N136:N137</xm:sqref>
        </x14:conditionalFormatting>
        <x14:conditionalFormatting xmlns:xm="http://schemas.microsoft.com/office/excel/2006/main">
          <x14:cfRule type="cellIs" priority="2918" operator="between" id="{A1E3FF73-83D3-4CEF-A9F3-DC4D446A9D4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N136:N137</xm:sqref>
        </x14:conditionalFormatting>
        <x14:conditionalFormatting xmlns:xm="http://schemas.microsoft.com/office/excel/2006/main">
          <x14:cfRule type="cellIs" priority="2917" operator="between" id="{58D15483-AAD2-44BE-91D0-C2165333F30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N136:N137</xm:sqref>
        </x14:conditionalFormatting>
        <x14:conditionalFormatting xmlns:xm="http://schemas.microsoft.com/office/excel/2006/main">
          <x14:cfRule type="cellIs" priority="2916" operator="between" id="{D2DEB654-3C3F-487F-840A-E670E561A58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N136:N137</xm:sqref>
        </x14:conditionalFormatting>
        <x14:conditionalFormatting xmlns:xm="http://schemas.microsoft.com/office/excel/2006/main">
          <x14:cfRule type="cellIs" priority="2915" operator="between" id="{2652F406-CE8F-46FA-A248-C7CED7EB21A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N136:N137</xm:sqref>
        </x14:conditionalFormatting>
        <x14:conditionalFormatting xmlns:xm="http://schemas.microsoft.com/office/excel/2006/main">
          <x14:cfRule type="cellIs" priority="2914" operator="between" id="{04CD2307-26B7-4D05-951A-A535D9B7070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N136:N137</xm:sqref>
        </x14:conditionalFormatting>
        <x14:conditionalFormatting xmlns:xm="http://schemas.microsoft.com/office/excel/2006/main">
          <x14:cfRule type="cellIs" priority="2912" operator="between" id="{0D798F60-229E-4F9A-9D8C-D51837687A1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913" operator="equal" id="{FABEF3C2-E0D6-40E5-AB9B-B4023745E6A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N136:N137</xm:sqref>
        </x14:conditionalFormatting>
        <x14:conditionalFormatting xmlns:xm="http://schemas.microsoft.com/office/excel/2006/main">
          <x14:cfRule type="cellIs" priority="2909" operator="equal" id="{C716A640-DE1B-4EDA-B6E8-DA7C5F55B67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10" operator="equal" id="{76643B6F-8896-447E-90CA-EB3CEB938D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O136:O137</xm:sqref>
        </x14:conditionalFormatting>
        <x14:conditionalFormatting xmlns:xm="http://schemas.microsoft.com/office/excel/2006/main">
          <x14:cfRule type="cellIs" priority="2906" operator="equal" id="{C7554D3F-411B-44E7-8F24-4F76702576A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07" operator="equal" id="{324B18F5-87EC-4EF8-B312-164167E0127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08" operator="equal" id="{487F9BC7-69AF-4D7D-8424-B125D6E4407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O136:O137</xm:sqref>
        </x14:conditionalFormatting>
        <x14:conditionalFormatting xmlns:xm="http://schemas.microsoft.com/office/excel/2006/main">
          <x14:cfRule type="cellIs" priority="2904" operator="equal" id="{E315E187-B469-4168-9C12-6A3847275F6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05" operator="equal" id="{A9A90AD8-CA69-4A72-89C9-4976344477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O136:O137</xm:sqref>
        </x14:conditionalFormatting>
        <x14:conditionalFormatting xmlns:xm="http://schemas.microsoft.com/office/excel/2006/main">
          <x14:cfRule type="cellIs" priority="2903" operator="between" id="{FE2A3A7A-7795-49E1-A030-56903DA8710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O136:O137</xm:sqref>
        </x14:conditionalFormatting>
        <x14:conditionalFormatting xmlns:xm="http://schemas.microsoft.com/office/excel/2006/main">
          <x14:cfRule type="cellIs" priority="2902" operator="between" id="{7A065248-D0D6-4D35-BB6B-BAEFB76BE22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O136:O137</xm:sqref>
        </x14:conditionalFormatting>
        <x14:conditionalFormatting xmlns:xm="http://schemas.microsoft.com/office/excel/2006/main">
          <x14:cfRule type="cellIs" priority="2901" operator="between" id="{F3A1D111-583D-49CB-9DBB-04ABF9FF34D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O136:O137</xm:sqref>
        </x14:conditionalFormatting>
        <x14:conditionalFormatting xmlns:xm="http://schemas.microsoft.com/office/excel/2006/main">
          <x14:cfRule type="cellIs" priority="2900" operator="between" id="{41C24368-7691-444B-AD80-F48741B9D9D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O136:O137</xm:sqref>
        </x14:conditionalFormatting>
        <x14:conditionalFormatting xmlns:xm="http://schemas.microsoft.com/office/excel/2006/main">
          <x14:cfRule type="cellIs" priority="2899" operator="between" id="{16A02C9C-88E3-40E7-A4D1-C7499368EC5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O136:O137</xm:sqref>
        </x14:conditionalFormatting>
        <x14:conditionalFormatting xmlns:xm="http://schemas.microsoft.com/office/excel/2006/main">
          <x14:cfRule type="cellIs" priority="2897" operator="between" id="{903F8EF7-B010-4F50-9D22-099A088DB15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898" operator="equal" id="{0EE3C79D-AF96-4861-94CF-28D6EC3909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O136:O137</xm:sqref>
        </x14:conditionalFormatting>
        <x14:conditionalFormatting xmlns:xm="http://schemas.microsoft.com/office/excel/2006/main">
          <x14:cfRule type="cellIs" priority="2894" operator="equal" id="{515FCC41-B6DB-4D04-888F-E35A9AF4D2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95" operator="equal" id="{370B9F7F-514F-4D55-B1D5-8D1608AE9C6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W138</xm:sqref>
        </x14:conditionalFormatting>
        <x14:conditionalFormatting xmlns:xm="http://schemas.microsoft.com/office/excel/2006/main">
          <x14:cfRule type="cellIs" priority="2891" operator="equal" id="{628C3B07-DA57-4DE7-A1CE-DAA7ACA0B8A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92" operator="equal" id="{8A9DBBC0-0E31-4280-B6E0-0ADDACB031C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93" operator="equal" id="{6E0CF7E0-C4F5-4D9E-B439-74CA180C6F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W138</xm:sqref>
        </x14:conditionalFormatting>
        <x14:conditionalFormatting xmlns:xm="http://schemas.microsoft.com/office/excel/2006/main">
          <x14:cfRule type="cellIs" priority="2889" operator="equal" id="{BE729B39-9A27-4C4A-B99B-DAC746E9E3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90" operator="equal" id="{CFCEB22F-38BA-4D43-BB6C-4810A29021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W138</xm:sqref>
        </x14:conditionalFormatting>
        <x14:conditionalFormatting xmlns:xm="http://schemas.microsoft.com/office/excel/2006/main">
          <x14:cfRule type="cellIs" priority="2888" operator="between" id="{381E8982-55F1-4873-AF07-2EA6938D8834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W138</xm:sqref>
        </x14:conditionalFormatting>
        <x14:conditionalFormatting xmlns:xm="http://schemas.microsoft.com/office/excel/2006/main">
          <x14:cfRule type="cellIs" priority="2887" operator="between" id="{32699CC2-CDB7-4ACD-AD12-7B9D9014238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W138</xm:sqref>
        </x14:conditionalFormatting>
        <x14:conditionalFormatting xmlns:xm="http://schemas.microsoft.com/office/excel/2006/main">
          <x14:cfRule type="cellIs" priority="2886" operator="between" id="{418A0880-331A-4D6D-A2C8-CF5561A09D4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W138</xm:sqref>
        </x14:conditionalFormatting>
        <x14:conditionalFormatting xmlns:xm="http://schemas.microsoft.com/office/excel/2006/main">
          <x14:cfRule type="cellIs" priority="2885" operator="between" id="{CCEE756E-2589-4D0B-ADC9-23A9C217984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W138</xm:sqref>
        </x14:conditionalFormatting>
        <x14:conditionalFormatting xmlns:xm="http://schemas.microsoft.com/office/excel/2006/main">
          <x14:cfRule type="cellIs" priority="2884" operator="between" id="{78973D0A-273F-474A-9BBA-F42C6C48B9C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W138</xm:sqref>
        </x14:conditionalFormatting>
        <x14:conditionalFormatting xmlns:xm="http://schemas.microsoft.com/office/excel/2006/main">
          <x14:cfRule type="cellIs" priority="2882" operator="between" id="{869E07AA-ABFB-4C67-A475-A3D5845D462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883" operator="equal" id="{BF26CFE9-55BE-4C02-8E15-16653DDF2A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W138</xm:sqref>
        </x14:conditionalFormatting>
        <x14:conditionalFormatting xmlns:xm="http://schemas.microsoft.com/office/excel/2006/main">
          <x14:cfRule type="cellIs" priority="2879" operator="equal" id="{AC5D8990-73B9-4476-A183-C6957981E66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80" operator="equal" id="{E472D134-FDD8-4AEB-B659-104D95171A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W112</xm:sqref>
        </x14:conditionalFormatting>
        <x14:conditionalFormatting xmlns:xm="http://schemas.microsoft.com/office/excel/2006/main">
          <x14:cfRule type="cellIs" priority="2876" operator="equal" id="{09180E0C-E593-4C08-86F5-0A330172BEF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77" operator="equal" id="{D11B8153-B4E5-4559-9BEF-9454200305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78" operator="equal" id="{AD712DC1-44FE-471D-BB3A-B1C26D49E46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W112</xm:sqref>
        </x14:conditionalFormatting>
        <x14:conditionalFormatting xmlns:xm="http://schemas.microsoft.com/office/excel/2006/main">
          <x14:cfRule type="cellIs" priority="2874" operator="equal" id="{4A63B56E-1042-46A0-B9CF-00F10455A9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75" operator="equal" id="{A13B67CC-24AC-4BDF-876A-895D577750F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W112</xm:sqref>
        </x14:conditionalFormatting>
        <x14:conditionalFormatting xmlns:xm="http://schemas.microsoft.com/office/excel/2006/main">
          <x14:cfRule type="cellIs" priority="2873" operator="between" id="{2BC78BEE-DB15-402B-875F-25394C7017B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W112</xm:sqref>
        </x14:conditionalFormatting>
        <x14:conditionalFormatting xmlns:xm="http://schemas.microsoft.com/office/excel/2006/main">
          <x14:cfRule type="cellIs" priority="2872" operator="between" id="{86EF6241-D314-42FA-80F0-343A0FE8634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W112</xm:sqref>
        </x14:conditionalFormatting>
        <x14:conditionalFormatting xmlns:xm="http://schemas.microsoft.com/office/excel/2006/main">
          <x14:cfRule type="cellIs" priority="2871" operator="between" id="{8FFFEDE9-B1A2-45F5-B9BE-2DCC69F125F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W112</xm:sqref>
        </x14:conditionalFormatting>
        <x14:conditionalFormatting xmlns:xm="http://schemas.microsoft.com/office/excel/2006/main">
          <x14:cfRule type="cellIs" priority="2870" operator="between" id="{0F084F33-1D31-4F43-AE88-4789BA748FB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W112</xm:sqref>
        </x14:conditionalFormatting>
        <x14:conditionalFormatting xmlns:xm="http://schemas.microsoft.com/office/excel/2006/main">
          <x14:cfRule type="cellIs" priority="2869" operator="between" id="{D50A9CF2-D3A0-4C81-AB1C-0FD0DEBC160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W112</xm:sqref>
        </x14:conditionalFormatting>
        <x14:conditionalFormatting xmlns:xm="http://schemas.microsoft.com/office/excel/2006/main">
          <x14:cfRule type="cellIs" priority="2867" operator="between" id="{E77276BC-4E31-4B8F-B3C9-501E39EB878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868" operator="equal" id="{820CB759-768A-4BEA-8FEF-C47C5E0D5C6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W112</xm:sqref>
        </x14:conditionalFormatting>
        <x14:conditionalFormatting xmlns:xm="http://schemas.microsoft.com/office/excel/2006/main">
          <x14:cfRule type="cellIs" priority="2864" operator="equal" id="{97108CEB-17D8-485C-9DA9-44AC0CAA1BB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65" operator="equal" id="{A0816B53-DB06-4754-A8D2-4360557BC6F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P112:R112</xm:sqref>
        </x14:conditionalFormatting>
        <x14:conditionalFormatting xmlns:xm="http://schemas.microsoft.com/office/excel/2006/main">
          <x14:cfRule type="cellIs" priority="2861" operator="equal" id="{EEFA1688-A647-409D-83E9-1AD6242FBCE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62" operator="equal" id="{8F1AB33E-2BC8-49CC-A501-D7CDDB34E04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63" operator="equal" id="{907F1D08-906D-4912-A41D-0C42D63F27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P112:R112</xm:sqref>
        </x14:conditionalFormatting>
        <x14:conditionalFormatting xmlns:xm="http://schemas.microsoft.com/office/excel/2006/main">
          <x14:cfRule type="cellIs" priority="2859" operator="equal" id="{EC60C97A-9997-41B4-821F-0B284CE1F2D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60" operator="equal" id="{569CA0AD-7F2F-471B-99E0-5C19BD9A158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P112:R112</xm:sqref>
        </x14:conditionalFormatting>
        <x14:conditionalFormatting xmlns:xm="http://schemas.microsoft.com/office/excel/2006/main">
          <x14:cfRule type="cellIs" priority="2858" operator="between" id="{E94AE777-7756-421E-8426-069DB5BA79D0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P112:R112</xm:sqref>
        </x14:conditionalFormatting>
        <x14:conditionalFormatting xmlns:xm="http://schemas.microsoft.com/office/excel/2006/main">
          <x14:cfRule type="cellIs" priority="2857" operator="between" id="{602FCBD3-2F3B-46D0-BC35-38B33882330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P112:R112</xm:sqref>
        </x14:conditionalFormatting>
        <x14:conditionalFormatting xmlns:xm="http://schemas.microsoft.com/office/excel/2006/main">
          <x14:cfRule type="cellIs" priority="2856" operator="between" id="{19A2761E-0805-481C-9796-978A76705F8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P112:R112</xm:sqref>
        </x14:conditionalFormatting>
        <x14:conditionalFormatting xmlns:xm="http://schemas.microsoft.com/office/excel/2006/main">
          <x14:cfRule type="cellIs" priority="2855" operator="between" id="{61A6EE9A-198D-4058-A312-285C05AAB3D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P112:R112</xm:sqref>
        </x14:conditionalFormatting>
        <x14:conditionalFormatting xmlns:xm="http://schemas.microsoft.com/office/excel/2006/main">
          <x14:cfRule type="cellIs" priority="2854" operator="between" id="{DC421F2F-00C8-4494-AC7D-7B4EBBB8B1B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P112:R112</xm:sqref>
        </x14:conditionalFormatting>
        <x14:conditionalFormatting xmlns:xm="http://schemas.microsoft.com/office/excel/2006/main">
          <x14:cfRule type="cellIs" priority="2852" operator="between" id="{425380DB-2A36-422A-B4AC-B35A02281D9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853" operator="equal" id="{0AF8517C-D58E-4579-99C4-E7C79A5D100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P112:R112</xm:sqref>
        </x14:conditionalFormatting>
        <x14:conditionalFormatting xmlns:xm="http://schemas.microsoft.com/office/excel/2006/main">
          <x14:cfRule type="cellIs" priority="2849" operator="equal" id="{2AF19422-D5E9-4A0D-98EC-55129380E72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50" operator="equal" id="{F174CD80-1898-4967-A4A8-C8B2AE45913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P109</xm:sqref>
        </x14:conditionalFormatting>
        <x14:conditionalFormatting xmlns:xm="http://schemas.microsoft.com/office/excel/2006/main">
          <x14:cfRule type="cellIs" priority="2846" operator="equal" id="{20F6A87C-2844-4B54-A9C4-69850449B2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47" operator="equal" id="{32E92632-2E0B-4AA6-9D41-F523192D28C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48" operator="equal" id="{A870DEA6-BA4D-4F9E-A721-17D82FF09E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P109</xm:sqref>
        </x14:conditionalFormatting>
        <x14:conditionalFormatting xmlns:xm="http://schemas.microsoft.com/office/excel/2006/main">
          <x14:cfRule type="cellIs" priority="2844" operator="equal" id="{24311134-6659-467D-89B9-2BAE6D8379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45" operator="equal" id="{76816156-3F58-489D-BD44-09C82B46AF2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P109</xm:sqref>
        </x14:conditionalFormatting>
        <x14:conditionalFormatting xmlns:xm="http://schemas.microsoft.com/office/excel/2006/main">
          <x14:cfRule type="cellIs" priority="2843" operator="between" id="{8B59EA1C-B63F-4CDC-8CA5-E8560852326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P109</xm:sqref>
        </x14:conditionalFormatting>
        <x14:conditionalFormatting xmlns:xm="http://schemas.microsoft.com/office/excel/2006/main">
          <x14:cfRule type="cellIs" priority="2842" operator="between" id="{E4BE9C01-6F74-4619-AEE0-BAC165AB592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P109</xm:sqref>
        </x14:conditionalFormatting>
        <x14:conditionalFormatting xmlns:xm="http://schemas.microsoft.com/office/excel/2006/main">
          <x14:cfRule type="cellIs" priority="2841" operator="between" id="{5D75DEC0-0000-4E8D-95C2-695717EDDCF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P109</xm:sqref>
        </x14:conditionalFormatting>
        <x14:conditionalFormatting xmlns:xm="http://schemas.microsoft.com/office/excel/2006/main">
          <x14:cfRule type="cellIs" priority="2840" operator="between" id="{0DF35CEE-73E7-41BC-9332-E29A790C138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P109</xm:sqref>
        </x14:conditionalFormatting>
        <x14:conditionalFormatting xmlns:xm="http://schemas.microsoft.com/office/excel/2006/main">
          <x14:cfRule type="cellIs" priority="2839" operator="between" id="{187937AE-87A1-4E30-807D-7153B88E75E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P109</xm:sqref>
        </x14:conditionalFormatting>
        <x14:conditionalFormatting xmlns:xm="http://schemas.microsoft.com/office/excel/2006/main">
          <x14:cfRule type="cellIs" priority="2837" operator="between" id="{0E212768-9850-4B8A-99DB-9825ED90C18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838" operator="equal" id="{76012DCB-F552-4720-B25F-3E6549865BB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P109</xm:sqref>
        </x14:conditionalFormatting>
        <x14:conditionalFormatting xmlns:xm="http://schemas.microsoft.com/office/excel/2006/main">
          <x14:cfRule type="cellIs" priority="2833" operator="equal" id="{D9B6C2FA-095F-4E6E-B980-5B9127808A4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34" operator="equal" id="{D243BF57-77D1-445B-9694-735E4F4991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35" operator="equal" id="{202572D3-6391-46C7-BD51-29F1C4805A6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O192:R192 W192</xm:sqref>
        </x14:conditionalFormatting>
        <x14:conditionalFormatting xmlns:xm="http://schemas.microsoft.com/office/excel/2006/main">
          <x14:cfRule type="cellIs" priority="2831" operator="equal" id="{3798723B-9397-4955-96D0-6CD23C8C0FF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32" operator="equal" id="{5B31C560-26D4-4BB3-A3F8-34B244EE16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O192:R192 W192</xm:sqref>
        </x14:conditionalFormatting>
        <x14:conditionalFormatting xmlns:xm="http://schemas.microsoft.com/office/excel/2006/main">
          <x14:cfRule type="cellIs" priority="2830" operator="between" id="{CC08024E-13D5-4C10-9627-26253C8EAEF5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O192:R192 W192</xm:sqref>
        </x14:conditionalFormatting>
        <x14:conditionalFormatting xmlns:xm="http://schemas.microsoft.com/office/excel/2006/main">
          <x14:cfRule type="cellIs" priority="2829" operator="between" id="{AA4811DB-B978-4FD6-9717-219BCAFE491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O192:R192 W192</xm:sqref>
        </x14:conditionalFormatting>
        <x14:conditionalFormatting xmlns:xm="http://schemas.microsoft.com/office/excel/2006/main">
          <x14:cfRule type="cellIs" priority="2828" operator="between" id="{B7A8146E-D2DA-4AAD-8254-1970422E543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O192:R192 W192</xm:sqref>
        </x14:conditionalFormatting>
        <x14:conditionalFormatting xmlns:xm="http://schemas.microsoft.com/office/excel/2006/main">
          <x14:cfRule type="cellIs" priority="2827" operator="between" id="{9D16B4A5-2CE7-4DC3-BDAC-B86AE879329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O192:R192 W192</xm:sqref>
        </x14:conditionalFormatting>
        <x14:conditionalFormatting xmlns:xm="http://schemas.microsoft.com/office/excel/2006/main">
          <x14:cfRule type="cellIs" priority="2826" operator="between" id="{1E15D8F4-8AAE-4B9B-B1D9-811CBD7031B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O192:R192 W192</xm:sqref>
        </x14:conditionalFormatting>
        <x14:conditionalFormatting xmlns:xm="http://schemas.microsoft.com/office/excel/2006/main">
          <x14:cfRule type="cellIs" priority="2824" operator="between" id="{07632C6D-7565-40F8-B26D-59621F26835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825" operator="equal" id="{2B4DF09E-FEE0-4DD9-B37D-64AFC45B80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O192:R192 W192</xm:sqref>
        </x14:conditionalFormatting>
        <x14:conditionalFormatting xmlns:xm="http://schemas.microsoft.com/office/excel/2006/main">
          <x14:cfRule type="cellIs" priority="2823" operator="between" id="{1512AC82-47DE-40D3-8E63-7D6A7FDC4A3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O192:R192 W192</xm:sqref>
        </x14:conditionalFormatting>
        <x14:conditionalFormatting xmlns:xm="http://schemas.microsoft.com/office/excel/2006/main">
          <x14:cfRule type="cellIs" priority="2820" operator="equal" id="{030DF610-5FAD-4705-AF5E-2705DB6E908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21" operator="equal" id="{08F7EE90-A86A-4733-BBA3-252F05E9AA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22" operator="equal" id="{597F00E0-3C18-4ED6-98F0-E5B170F7154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P203:R203</xm:sqref>
        </x14:conditionalFormatting>
        <x14:conditionalFormatting xmlns:xm="http://schemas.microsoft.com/office/excel/2006/main">
          <x14:cfRule type="cellIs" priority="2818" operator="between" id="{69F25484-AD09-4C1C-946F-76FE92B9D82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819" operator="equal" id="{31464A4E-7CD1-400C-9A47-FB44092E6B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P203:R203</xm:sqref>
        </x14:conditionalFormatting>
        <x14:conditionalFormatting xmlns:xm="http://schemas.microsoft.com/office/excel/2006/main">
          <x14:cfRule type="cellIs" priority="2816" operator="equal" id="{A3DC0DB6-8EBF-4D26-ABCC-13DBA56B0C4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17" operator="equal" id="{ABAC791A-DEBE-43E4-B925-587B6663F42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P203:R203</xm:sqref>
        </x14:conditionalFormatting>
        <x14:conditionalFormatting xmlns:xm="http://schemas.microsoft.com/office/excel/2006/main">
          <x14:cfRule type="cellIs" priority="2815" operator="between" id="{9E222CA6-FDD9-46E1-BC0E-DD423CB1D0B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P203:R203</xm:sqref>
        </x14:conditionalFormatting>
        <x14:conditionalFormatting xmlns:xm="http://schemas.microsoft.com/office/excel/2006/main">
          <x14:cfRule type="cellIs" priority="2813" operator="equal" id="{9DFFA931-D708-44B3-B19E-6D0A982DF70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14" operator="equal" id="{DF69044D-6C98-4C7C-8699-1383A200510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P104:P106</xm:sqref>
        </x14:conditionalFormatting>
        <x14:conditionalFormatting xmlns:xm="http://schemas.microsoft.com/office/excel/2006/main">
          <x14:cfRule type="cellIs" priority="2810" operator="equal" id="{124DD5F6-1669-4B54-B4BF-3B51ACD002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11" operator="equal" id="{F4546C1C-E58A-4F33-ACC1-7572126D6A0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12" operator="equal" id="{847145B4-40ED-4C17-BB70-FEF3EB5053D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P104:P106</xm:sqref>
        </x14:conditionalFormatting>
        <x14:conditionalFormatting xmlns:xm="http://schemas.microsoft.com/office/excel/2006/main">
          <x14:cfRule type="cellIs" priority="2808" operator="equal" id="{D7A817BE-7CFF-40FE-BD31-588CD158FD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09" operator="equal" id="{C44E3FB1-0FC2-431C-B21C-001CCD9F600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P104:P106</xm:sqref>
        </x14:conditionalFormatting>
        <x14:conditionalFormatting xmlns:xm="http://schemas.microsoft.com/office/excel/2006/main">
          <x14:cfRule type="cellIs" priority="2807" operator="between" id="{EF5AB18A-FAAC-4615-A5AE-86FF516DAED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P104:P106</xm:sqref>
        </x14:conditionalFormatting>
        <x14:conditionalFormatting xmlns:xm="http://schemas.microsoft.com/office/excel/2006/main">
          <x14:cfRule type="cellIs" priority="2806" operator="between" id="{490F0089-C1D5-412A-AE57-B2870F018EB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P104:P106</xm:sqref>
        </x14:conditionalFormatting>
        <x14:conditionalFormatting xmlns:xm="http://schemas.microsoft.com/office/excel/2006/main">
          <x14:cfRule type="cellIs" priority="2805" operator="between" id="{0D49DD10-F998-4732-B9FE-C90E161D8D2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P104:P106</xm:sqref>
        </x14:conditionalFormatting>
        <x14:conditionalFormatting xmlns:xm="http://schemas.microsoft.com/office/excel/2006/main">
          <x14:cfRule type="cellIs" priority="2804" operator="between" id="{BA63596E-3DE7-441A-A6C9-C7B887621D9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P104:P106</xm:sqref>
        </x14:conditionalFormatting>
        <x14:conditionalFormatting xmlns:xm="http://schemas.microsoft.com/office/excel/2006/main">
          <x14:cfRule type="cellIs" priority="2803" operator="between" id="{76DEDD65-5BB0-48BF-8901-772BA19BC37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P104:P106</xm:sqref>
        </x14:conditionalFormatting>
        <x14:conditionalFormatting xmlns:xm="http://schemas.microsoft.com/office/excel/2006/main">
          <x14:cfRule type="cellIs" priority="2801" operator="between" id="{60CB2AEB-8423-4C29-A7DA-F456219FA9F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802" operator="equal" id="{1DC9B4BA-BDC7-45CF-87F9-1015BD4618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P104:P106</xm:sqref>
        </x14:conditionalFormatting>
        <x14:conditionalFormatting xmlns:xm="http://schemas.microsoft.com/office/excel/2006/main">
          <x14:cfRule type="cellIs" priority="2798" operator="equal" id="{0D1C1D0B-56D0-448D-A8E9-137F736A8EB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99" operator="equal" id="{8472CAE6-1D81-45A8-9DC6-7CF19BCF1D5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R148:R153</xm:sqref>
        </x14:conditionalFormatting>
        <x14:conditionalFormatting xmlns:xm="http://schemas.microsoft.com/office/excel/2006/main">
          <x14:cfRule type="cellIs" priority="2795" operator="equal" id="{D0E28A12-7F32-43F7-B6C0-D05A9EFBA6C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96" operator="equal" id="{050A898E-A590-43B2-B3BD-B57A784C11D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97" operator="equal" id="{3B0614B3-4D7A-4CF9-9739-B745BCD77F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R148:R153</xm:sqref>
        </x14:conditionalFormatting>
        <x14:conditionalFormatting xmlns:xm="http://schemas.microsoft.com/office/excel/2006/main">
          <x14:cfRule type="cellIs" priority="2794" operator="between" id="{BABE077E-3EE4-4CBD-80FB-8141AF46284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R148:R153</xm:sqref>
        </x14:conditionalFormatting>
        <x14:conditionalFormatting xmlns:xm="http://schemas.microsoft.com/office/excel/2006/main">
          <x14:cfRule type="cellIs" priority="2793" operator="between" id="{361CC258-A399-4CA2-A0F8-B957DB28E474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R148:R153</xm:sqref>
        </x14:conditionalFormatting>
        <x14:conditionalFormatting xmlns:xm="http://schemas.microsoft.com/office/excel/2006/main">
          <x14:cfRule type="cellIs" priority="2792" operator="between" id="{ECDCED4E-02E4-467C-B741-DD141FABC74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R148:R153</xm:sqref>
        </x14:conditionalFormatting>
        <x14:conditionalFormatting xmlns:xm="http://schemas.microsoft.com/office/excel/2006/main">
          <x14:cfRule type="cellIs" priority="2791" operator="between" id="{92CC2458-30AF-449C-8986-E612A5AD7B2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R148:R153</xm:sqref>
        </x14:conditionalFormatting>
        <x14:conditionalFormatting xmlns:xm="http://schemas.microsoft.com/office/excel/2006/main">
          <x14:cfRule type="cellIs" priority="2790" operator="between" id="{BBC30F5D-FB58-4BA2-B812-9FF1016899F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R148:R153</xm:sqref>
        </x14:conditionalFormatting>
        <x14:conditionalFormatting xmlns:xm="http://schemas.microsoft.com/office/excel/2006/main">
          <x14:cfRule type="cellIs" priority="2788" operator="between" id="{90AB8E3C-262B-4A64-85B0-3F8A7D0AD11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789" operator="equal" id="{9976E4E8-9032-4E61-B3C9-E03BA1C673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R148:R153</xm:sqref>
        </x14:conditionalFormatting>
        <x14:conditionalFormatting xmlns:xm="http://schemas.microsoft.com/office/excel/2006/main">
          <x14:cfRule type="cellIs" priority="2785" operator="equal" id="{A92E2525-1F47-4B72-9FBF-9FBDCC7F160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86" operator="equal" id="{735C9D48-1B68-4A32-BAFA-00603557747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Q148:Q153</xm:sqref>
        </x14:conditionalFormatting>
        <x14:conditionalFormatting xmlns:xm="http://schemas.microsoft.com/office/excel/2006/main">
          <x14:cfRule type="cellIs" priority="2782" operator="equal" id="{A69A82D2-0E09-4D3C-ACBF-4790871370E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83" operator="equal" id="{9FA1D93A-1594-4C4B-A9D2-C730476A32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84" operator="equal" id="{C66116CB-B7A4-40E7-BDEF-CD13FB2CE62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Q148:Q153</xm:sqref>
        </x14:conditionalFormatting>
        <x14:conditionalFormatting xmlns:xm="http://schemas.microsoft.com/office/excel/2006/main">
          <x14:cfRule type="cellIs" priority="2781" operator="between" id="{74106879-050C-42AB-AED9-DF982F1C22F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Q148:Q153</xm:sqref>
        </x14:conditionalFormatting>
        <x14:conditionalFormatting xmlns:xm="http://schemas.microsoft.com/office/excel/2006/main">
          <x14:cfRule type="cellIs" priority="2780" operator="between" id="{764578AC-D7FE-4DD3-9594-219886CD573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Q148:Q153</xm:sqref>
        </x14:conditionalFormatting>
        <x14:conditionalFormatting xmlns:xm="http://schemas.microsoft.com/office/excel/2006/main">
          <x14:cfRule type="cellIs" priority="2779" operator="between" id="{7541E6AC-9010-42FD-8120-F8BB716892D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Q148:Q153</xm:sqref>
        </x14:conditionalFormatting>
        <x14:conditionalFormatting xmlns:xm="http://schemas.microsoft.com/office/excel/2006/main">
          <x14:cfRule type="cellIs" priority="2778" operator="between" id="{7E711FF8-CA1F-4F8F-9482-9BE9586FF39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Q148:Q153</xm:sqref>
        </x14:conditionalFormatting>
        <x14:conditionalFormatting xmlns:xm="http://schemas.microsoft.com/office/excel/2006/main">
          <x14:cfRule type="cellIs" priority="2777" operator="between" id="{E205B24A-48A4-4F62-9225-2FC6C081F0D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Q148:Q153</xm:sqref>
        </x14:conditionalFormatting>
        <x14:conditionalFormatting xmlns:xm="http://schemas.microsoft.com/office/excel/2006/main">
          <x14:cfRule type="cellIs" priority="2775" operator="between" id="{4AB5FEC0-F667-4B44-B7D4-6B71A5ADE45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776" operator="equal" id="{9A2AC9BD-1E0D-4FE7-8251-A015BF0CE2F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Q148:Q153</xm:sqref>
        </x14:conditionalFormatting>
        <x14:conditionalFormatting xmlns:xm="http://schemas.microsoft.com/office/excel/2006/main">
          <x14:cfRule type="cellIs" priority="2772" operator="equal" id="{4767955C-DD3E-4456-B9EE-81962E74BF8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73" operator="equal" id="{25EA92FE-8C25-4778-9EAD-75DDD90A4B2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769" operator="equal" id="{BEDEEA38-E969-469D-8F40-1A1BF443A1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70" operator="equal" id="{7D7A20CD-11A9-43EE-A1AA-59D44584EEF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71" operator="equal" id="{BDEF9F74-21DE-4634-B9AD-3EB070F1FB1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767" operator="equal" id="{8668EA3B-3570-4F37-AC3A-D34EED497C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68" operator="equal" id="{F751DEE4-2DF8-4C70-AC3F-40E25348162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766" operator="between" id="{D9A9827F-6CB1-4CDE-BBAD-3225F8B3724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765" operator="between" id="{AA7B91DD-7E1D-413E-A390-5734E58139C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764" operator="between" id="{3A3FB94B-730D-4806-A0C6-2986FF7BFB5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763" operator="between" id="{087C8B69-C0BD-4077-8979-754DBDA317B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762" operator="between" id="{08E41CA6-7B1E-4F04-83DB-0442F445850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760" operator="between" id="{E8730A16-D007-4017-93F9-FA1AAA3828B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761" operator="equal" id="{3E3F8EF4-4A72-49AA-B7CE-651BA9D1AE6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R37:R41</xm:sqref>
        </x14:conditionalFormatting>
        <x14:conditionalFormatting xmlns:xm="http://schemas.microsoft.com/office/excel/2006/main">
          <x14:cfRule type="cellIs" priority="2757" operator="equal" id="{22AF42AB-2089-4870-BFB6-F5BE0F54E5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58" operator="equal" id="{F52C862E-DBED-4927-BA40-E3CE7A5D826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2754" operator="equal" id="{88068ADB-857B-4FAB-BBB0-F1B245F0EA1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55" operator="equal" id="{2C7F8A69-275F-4116-81A3-4FC8393551C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56" operator="equal" id="{DFB603A5-387D-4D64-8F25-7BB5D0F1849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2752" operator="equal" id="{E88AA54A-B22C-4FC4-A29E-5221E2FEFE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53" operator="equal" id="{1EA50171-B326-4FAB-9FEE-EEF34359C78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2751" operator="between" id="{D740BB7F-B56E-4B89-8DD0-815A7B0DE23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2750" operator="between" id="{A5C9C1BF-2F65-49E9-BE43-FF217E4C769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2749" operator="between" id="{23EF58BB-2FD1-49C7-B170-32F3C3F3C5D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2748" operator="between" id="{9AFF219F-E352-4FAC-8F47-2E60D96D7F9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2747" operator="between" id="{D8A0F44A-40FA-47F4-92F2-87B2E63D0E8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2745" operator="between" id="{50843714-0D29-4CD9-AF66-D1D8B3101DB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746" operator="equal" id="{FD9F5C83-D702-41FC-B185-A59E042481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Q37:Q41</xm:sqref>
        </x14:conditionalFormatting>
        <x14:conditionalFormatting xmlns:xm="http://schemas.microsoft.com/office/excel/2006/main">
          <x14:cfRule type="cellIs" priority="2742" operator="equal" id="{10201F8D-883C-4A3E-94C7-9BEAE129D61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43" operator="equal" id="{97BA074A-A6A2-4780-AD75-C6FF9B0ABD3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2739" operator="equal" id="{02950475-1AE0-48F3-A251-66B599856C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40" operator="equal" id="{CA5F9CB8-97B1-4145-9DAE-533B103C42F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41" operator="equal" id="{67A051B3-8DCB-478E-9A38-6043745B98F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2737" operator="equal" id="{9F9C3416-E6EC-4BE5-8631-4EFD65360E9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38" operator="equal" id="{A77E330F-E248-442E-AD52-8EF14D9A025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2736" operator="between" id="{000DA0E1-A1F5-4EE0-86C0-46DB5A003EE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2735" operator="between" id="{239CB775-5FE4-4E07-9517-0905237ACA3D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2734" operator="between" id="{75CEF22D-8564-454B-9BEA-7E3FAC6FA9E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2733" operator="between" id="{1BB4BC69-6AAE-41B2-99A6-B8B7AB9AD1B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2732" operator="between" id="{ECF66BC0-E969-4625-B7B1-CDD6DC95664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2730" operator="between" id="{723DF96D-E85E-42FE-AE90-EF7353CD8A1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731" operator="equal" id="{6CC4C66E-BB2B-415E-909F-A52B610A49E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P37:P41</xm:sqref>
        </x14:conditionalFormatting>
        <x14:conditionalFormatting xmlns:xm="http://schemas.microsoft.com/office/excel/2006/main">
          <x14:cfRule type="cellIs" priority="2727" operator="equal" id="{97D34111-0F68-4101-98F8-A9938B0E61A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28" operator="equal" id="{6DF2F3DC-B348-4C35-A289-2DC946DA15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2724" operator="equal" id="{C73A634D-46B7-4CF3-B902-F1D383125C4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25" operator="equal" id="{8B5897FB-39F7-4BD8-B161-9B0218ABCD8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26" operator="equal" id="{6592CCBD-0A33-4627-9B8C-18278803DB2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2722" operator="equal" id="{5686EFF8-4395-4C85-A631-A6F5E0A1FE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23" operator="equal" id="{A26F091C-CF4A-4927-96D6-DAAF75A6166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2721" operator="between" id="{302B29FC-7641-4564-BDDE-A2FC6F2E6FD5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2720" operator="between" id="{548DBDB4-C145-40DB-B4B0-FD280CA9121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2719" operator="between" id="{A2AA172A-2221-460C-AC7E-5E837DEC1FC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2718" operator="between" id="{8A7CC1A4-3D00-45C1-8590-2262489A593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2717" operator="between" id="{9DFC2D16-7C8A-4C5F-A916-39151C7D6BD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2715" operator="between" id="{E54985A3-4A0D-4F05-BF42-A51C95D3A9B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716" operator="equal" id="{B545D65B-BEF5-4CEC-81CD-86B91276BD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R44:R48</xm:sqref>
        </x14:conditionalFormatting>
        <x14:conditionalFormatting xmlns:xm="http://schemas.microsoft.com/office/excel/2006/main">
          <x14:cfRule type="cellIs" priority="2712" operator="equal" id="{5371391E-F7E3-4CB2-A2DD-A7ED189FB5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13" operator="equal" id="{FA7884D6-78D9-4D95-848C-AFDE73FB9A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2709" operator="equal" id="{8BD019DE-C644-4201-A888-5A5B4573A7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10" operator="equal" id="{92B7D7E8-2769-42A3-AA73-9E943492FE1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11" operator="equal" id="{BD5E347E-B42D-458F-923E-6E77ECDE184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2707" operator="equal" id="{744C7432-23DB-46C9-89DD-825A8E0A2E8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08" operator="equal" id="{68EFC2DD-CF77-4618-A39E-CBD6390B54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2706" operator="between" id="{5EA0F512-9D76-4833-9329-8CA20E734C9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2705" operator="between" id="{E6C2A36E-5FA1-4C23-AC6E-D9A27B20920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2704" operator="between" id="{51BE70E0-65CB-4670-87D2-1057A3AE701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2703" operator="between" id="{83606A14-0045-4590-A429-3377B181271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2702" operator="between" id="{826D1925-44C5-45E7-972D-44354D05F53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2700" operator="between" id="{BD29C862-49A3-4713-A561-10A523BB7B9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701" operator="equal" id="{410AE460-A609-472A-8C34-A9C0F2DCA7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Q44:Q48</xm:sqref>
        </x14:conditionalFormatting>
        <x14:conditionalFormatting xmlns:xm="http://schemas.microsoft.com/office/excel/2006/main">
          <x14:cfRule type="cellIs" priority="2697" operator="equal" id="{ACCEE959-DB2E-4DB7-B82E-5860E3920B5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98" operator="equal" id="{80709136-3E47-4805-A8D4-A1BD2EABC8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2694" operator="equal" id="{F9EDAD4A-B522-4169-AA55-238632CC50C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95" operator="equal" id="{E4C81618-4255-450B-9D26-E64723A9BC7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96" operator="equal" id="{534623B8-0CB3-450E-A0DC-AE513E4C423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2692" operator="equal" id="{A34F26BB-15B4-489B-BA6C-6A20C67AE33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93" operator="equal" id="{91C8183B-6026-45B9-8A1F-34E927C93DB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2691" operator="between" id="{438BF86D-7175-49BA-8983-8C8317327AD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2690" operator="between" id="{C3F5C40F-FDAC-4F2E-82FD-E693ED937F6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2689" operator="between" id="{FB0D189B-C72D-4112-A9CC-ACA56DD5FB6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2688" operator="between" id="{C99F62C7-35A1-43A9-BB15-B84B6C7E37D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2687" operator="between" id="{297EEF56-8C1D-4211-BB85-DB1742D8C40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2685" operator="between" id="{EBE9092C-861E-40DE-9AAE-55A33BBB515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686" operator="equal" id="{05BA280C-ECE0-4924-A069-94BA1590615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P44:P48</xm:sqref>
        </x14:conditionalFormatting>
        <x14:conditionalFormatting xmlns:xm="http://schemas.microsoft.com/office/excel/2006/main">
          <x14:cfRule type="cellIs" priority="2682" operator="equal" id="{63EB42E7-A2B0-48DA-8740-EB53554E1DE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83" operator="equal" id="{D56E99BD-96F4-4CB9-BFB3-CED0187573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2679" operator="equal" id="{B0768BFE-7F60-4DED-8821-06F28A4E478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80" operator="equal" id="{993EA456-BBF1-44D3-9C86-D9DA770FB8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81" operator="equal" id="{A33B8DFE-D29A-4E89-A9C1-2E65DCB249E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2677" operator="equal" id="{D129784A-92DA-4747-96BE-9D28E8BA85C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78" operator="equal" id="{573110C2-98CA-4497-89B0-7CBD21E15C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2676" operator="between" id="{F2E805B7-DCE6-488C-93DA-72DB7A36F87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2675" operator="between" id="{D51E20FA-3F8C-4A22-8397-94B23C324CA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2674" operator="between" id="{D361A7FC-6FE8-4896-B4EB-7968E5D1DDA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2673" operator="between" id="{FEE5B12A-A9BD-4825-966D-CF6442C5D38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2672" operator="between" id="{C7D332FC-B271-49FB-B889-D0979981BB7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2670" operator="between" id="{A037CD60-A807-4D57-9210-478EB4DF525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671" operator="equal" id="{BC2A13AD-3A4C-4FCF-9BC1-C338E7EDA3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P43:R43</xm:sqref>
        </x14:conditionalFormatting>
        <x14:conditionalFormatting xmlns:xm="http://schemas.microsoft.com/office/excel/2006/main">
          <x14:cfRule type="cellIs" priority="2667" operator="equal" id="{192B4EA0-91AD-4D63-8B52-F02CBF6017E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68" operator="equal" id="{2FFC9F7D-B2A8-401C-B57B-7D364CEDE9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2664" operator="equal" id="{4B469CA9-3A52-4AE2-9DAB-38414BFAA1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65" operator="equal" id="{59267885-8649-418A-8096-3188CEDF080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66" operator="equal" id="{CDF8140E-B2D0-4C7E-B6FA-2A52B2F64E6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2662" operator="equal" id="{AFE3FA6E-868C-4601-A935-616AC461B93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63" operator="equal" id="{2872641F-6AFB-45FB-A539-3477604872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2661" operator="between" id="{3462DEE5-8566-457E-B945-121C3B0E976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2660" operator="between" id="{85313AD5-6797-4B05-B903-076BCC5673B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2659" operator="between" id="{091ACCF0-3F9E-44BB-A7D1-6BE839AC262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2658" operator="between" id="{20F37BFB-BB54-4EA5-BBC8-D4B4F5A8FFE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2657" operator="between" id="{7F351EB9-677B-474B-AA2F-59D6679D3DD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2655" operator="between" id="{50A31C65-9D45-431B-BB9C-B1B9A754774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656" operator="equal" id="{3DE46664-5539-40FE-8EFF-E53A2AA6A3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O44:O48</xm:sqref>
        </x14:conditionalFormatting>
        <x14:conditionalFormatting xmlns:xm="http://schemas.microsoft.com/office/excel/2006/main">
          <x14:cfRule type="cellIs" priority="2652" operator="equal" id="{6EBE952C-652D-4222-8F3F-5BB358D4D05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53" operator="equal" id="{D5B8BF7C-FE01-480C-B298-B286D34BF9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2649" operator="equal" id="{65FD1643-3A12-4395-9501-5A626761D1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50" operator="equal" id="{132EC116-68CB-4B1E-8F99-533E2F2981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51" operator="equal" id="{5B12DCDE-02FE-45DA-BFBB-311444BAD35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2647" operator="equal" id="{9B0305F4-47CF-48D0-BAF2-FDCAB754E3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48" operator="equal" id="{A798FFB2-830E-40D6-A6B8-494D00F80E6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2646" operator="between" id="{6A49C796-ACD0-444A-BECA-388088A92B1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2645" operator="between" id="{90785CEC-718C-4622-B43A-49A184C3868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2644" operator="between" id="{6306553D-E6F5-4D47-8F81-11351BCC28E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2643" operator="between" id="{905865A5-DF49-4F0F-8404-E25D60530FF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2642" operator="between" id="{A95AB998-8B05-4C30-813E-59FC88D949A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2640" operator="between" id="{C85A8BDA-117E-45D9-BBB2-F5DF8CDA477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641" operator="equal" id="{A8CE62BF-2D6B-49EF-95C7-994E3F7A3B3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2636" operator="equal" id="{1651BBF2-5E23-4EAE-99B4-C04E8C862D1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37" operator="equal" id="{1BC4134E-51E7-4581-B332-4DABC56515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Q103:R103</xm:sqref>
        </x14:conditionalFormatting>
        <x14:conditionalFormatting xmlns:xm="http://schemas.microsoft.com/office/excel/2006/main">
          <x14:cfRule type="cellIs" priority="2633" operator="equal" id="{1898F054-F702-4CE3-BDEF-57C6F13C291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34" operator="equal" id="{1DDE3529-8354-48A8-ABD2-1F960D5CF76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35" operator="equal" id="{719BE71B-417E-4431-A563-A629F2BA794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Q103:R103</xm:sqref>
        </x14:conditionalFormatting>
        <x14:conditionalFormatting xmlns:xm="http://schemas.microsoft.com/office/excel/2006/main">
          <x14:cfRule type="cellIs" priority="2631" operator="equal" id="{52C1EEF6-3D97-4CDC-9450-F8658364BE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32" operator="equal" id="{3F06EB68-FA9F-436E-AD0E-07E99DD9A0A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Q103:R103</xm:sqref>
        </x14:conditionalFormatting>
        <x14:conditionalFormatting xmlns:xm="http://schemas.microsoft.com/office/excel/2006/main">
          <x14:cfRule type="cellIs" priority="2630" operator="between" id="{36CAC07A-DB4F-408A-941E-CE2FA76B502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Q103:R103</xm:sqref>
        </x14:conditionalFormatting>
        <x14:conditionalFormatting xmlns:xm="http://schemas.microsoft.com/office/excel/2006/main">
          <x14:cfRule type="cellIs" priority="2629" operator="between" id="{0795987D-2245-4B20-9B8B-1F992EF2912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Q103:R103</xm:sqref>
        </x14:conditionalFormatting>
        <x14:conditionalFormatting xmlns:xm="http://schemas.microsoft.com/office/excel/2006/main">
          <x14:cfRule type="cellIs" priority="2628" operator="between" id="{95D3C995-1A87-4AF4-8A56-BEDCCA7A956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Q103:R103</xm:sqref>
        </x14:conditionalFormatting>
        <x14:conditionalFormatting xmlns:xm="http://schemas.microsoft.com/office/excel/2006/main">
          <x14:cfRule type="cellIs" priority="2627" operator="between" id="{DD9856BF-2CAE-4544-9C21-9595056B270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Q103:R103</xm:sqref>
        </x14:conditionalFormatting>
        <x14:conditionalFormatting xmlns:xm="http://schemas.microsoft.com/office/excel/2006/main">
          <x14:cfRule type="cellIs" priority="2626" operator="between" id="{6BDD4D93-632C-4879-934E-39B22F18352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Q103:R103</xm:sqref>
        </x14:conditionalFormatting>
        <x14:conditionalFormatting xmlns:xm="http://schemas.microsoft.com/office/excel/2006/main">
          <x14:cfRule type="cellIs" priority="2624" operator="between" id="{67D8A6D1-0822-4825-8C9E-5E7319D597E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625" operator="equal" id="{B7068520-47A7-4651-A28E-300E8A02D89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Q103:R103</xm:sqref>
        </x14:conditionalFormatting>
        <x14:conditionalFormatting xmlns:xm="http://schemas.microsoft.com/office/excel/2006/main">
          <x14:cfRule type="cellIs" priority="2621" operator="equal" id="{6C30CDA3-8DB9-4F8D-A018-A517180F7BF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22" operator="equal" id="{7A19D6B1-E7BA-48F3-AAE8-2AA94FF2320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M128</xm:sqref>
        </x14:conditionalFormatting>
        <x14:conditionalFormatting xmlns:xm="http://schemas.microsoft.com/office/excel/2006/main">
          <x14:cfRule type="cellIs" priority="2618" operator="equal" id="{C5D2B535-EEAF-4F31-B5A9-2341D3D077F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19" operator="equal" id="{8A94AD20-1C12-4DA7-9C68-7743E90A241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20" operator="equal" id="{1BAFD70E-9D6E-4D3D-94CD-6C7A7887E58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M128</xm:sqref>
        </x14:conditionalFormatting>
        <x14:conditionalFormatting xmlns:xm="http://schemas.microsoft.com/office/excel/2006/main">
          <x14:cfRule type="cellIs" priority="2616" operator="equal" id="{0650BBF3-AE99-431E-BA65-0DDA5808B73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17" operator="equal" id="{BBA87485-874D-452B-9FFF-B1A801CE354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M128</xm:sqref>
        </x14:conditionalFormatting>
        <x14:conditionalFormatting xmlns:xm="http://schemas.microsoft.com/office/excel/2006/main">
          <x14:cfRule type="cellIs" priority="2614" operator="equal" id="{E1C29572-8888-4E7C-9D67-327189298F5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15" operator="equal" id="{5AD7EFD5-D7DB-4B72-BC6B-5626D69FDD6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L128 L129:N131</xm:sqref>
        </x14:conditionalFormatting>
        <x14:conditionalFormatting xmlns:xm="http://schemas.microsoft.com/office/excel/2006/main">
          <x14:cfRule type="cellIs" priority="2611" operator="equal" id="{9C024D12-577B-434D-9527-ECFE372CCE3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12" operator="equal" id="{B95DF698-A95F-4406-BB84-C88B94F058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13" operator="equal" id="{1EEF41EF-9535-48BD-84E4-B2CBA74CBA4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L128 N128 L129:N131 P128:R131 W128:W131</xm:sqref>
        </x14:conditionalFormatting>
        <x14:conditionalFormatting xmlns:xm="http://schemas.microsoft.com/office/excel/2006/main">
          <x14:cfRule type="cellIs" priority="2610" operator="between" id="{82F23D35-C676-4DD3-B639-93D53B77B73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L128:R131 W128:W131</xm:sqref>
        </x14:conditionalFormatting>
        <x14:conditionalFormatting xmlns:xm="http://schemas.microsoft.com/office/excel/2006/main">
          <x14:cfRule type="cellIs" priority="2609" operator="between" id="{D4AD68F6-24BF-4BE7-9F41-2F917D0BE2B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L128:R131 W128:W131</xm:sqref>
        </x14:conditionalFormatting>
        <x14:conditionalFormatting xmlns:xm="http://schemas.microsoft.com/office/excel/2006/main">
          <x14:cfRule type="cellIs" priority="2608" operator="between" id="{0E638ACB-2D0B-4783-A254-E3B179AF56F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L128:R131 W128:W131</xm:sqref>
        </x14:conditionalFormatting>
        <x14:conditionalFormatting xmlns:xm="http://schemas.microsoft.com/office/excel/2006/main">
          <x14:cfRule type="cellIs" priority="2607" operator="between" id="{82CBD98A-96B4-4910-9627-C8045154DB0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L128:R131 W128:W131</xm:sqref>
        </x14:conditionalFormatting>
        <x14:conditionalFormatting xmlns:xm="http://schemas.microsoft.com/office/excel/2006/main">
          <x14:cfRule type="cellIs" priority="2606" operator="between" id="{1B17FD5F-3C4A-4993-A2C1-F96069460F9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L128:R131 W128:W131</xm:sqref>
        </x14:conditionalFormatting>
        <x14:conditionalFormatting xmlns:xm="http://schemas.microsoft.com/office/excel/2006/main">
          <x14:cfRule type="cellIs" priority="2604" operator="between" id="{19F45F09-44F8-4097-BD7F-E262B48D279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605" operator="equal" id="{B0EC8BF2-E015-48A0-B87B-63F66623DE4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L128:M128 L129:N131</xm:sqref>
        </x14:conditionalFormatting>
        <x14:conditionalFormatting xmlns:xm="http://schemas.microsoft.com/office/excel/2006/main">
          <x14:cfRule type="cellIs" priority="2602" operator="equal" id="{BF2B35BD-01C2-42B0-94D4-14EDD45228F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03" operator="equal" id="{D5B69239-E90D-4F5D-ADEE-4017BDDF96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L128 N128 L129:N131 O128:R131 W128:W131</xm:sqref>
        </x14:conditionalFormatting>
        <x14:conditionalFormatting xmlns:xm="http://schemas.microsoft.com/office/excel/2006/main">
          <x14:cfRule type="cellIs" priority="2599" operator="equal" id="{CFBD310D-36E9-4EA2-8955-3FC0EA3CC91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00" operator="equal" id="{9295F310-442E-4A15-A807-D93E2C110E0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01" operator="equal" id="{D8C86664-25C8-4629-BAE3-A1A43828EE0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O128:O131</xm:sqref>
        </x14:conditionalFormatting>
        <x14:conditionalFormatting xmlns:xm="http://schemas.microsoft.com/office/excel/2006/main">
          <x14:cfRule type="cellIs" priority="2597" operator="equal" id="{B16FA3DE-F6E7-4C6B-838D-48458F1F14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98" operator="equal" id="{9D29330F-BF65-49C9-89E6-99C810AD09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O128:O131</xm:sqref>
        </x14:conditionalFormatting>
        <x14:conditionalFormatting xmlns:xm="http://schemas.microsoft.com/office/excel/2006/main">
          <x14:cfRule type="cellIs" priority="2595" operator="between" id="{D7EFBFD9-0921-4C2E-9BCA-B4998EF93F3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596" operator="equal" id="{A9AF52C5-427E-42C8-B0DC-BDCCA4C46C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N128 O128:R131 W128:W131</xm:sqref>
        </x14:conditionalFormatting>
        <x14:conditionalFormatting xmlns:xm="http://schemas.microsoft.com/office/excel/2006/main">
          <x14:cfRule type="cellIs" priority="2590" operator="equal" id="{4D313303-2DBC-4056-B595-301F5B78BD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91" operator="equal" id="{BB7E789C-6AA3-4B65-A9F5-22364D1043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92" operator="equal" id="{E852CB01-F3A4-4AE6-BAF8-97FF943BB7B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S198 S200:S202 S1:V12 S206:V1048576 S193:V195 S204:U205</xm:sqref>
        </x14:conditionalFormatting>
        <x14:conditionalFormatting xmlns:xm="http://schemas.microsoft.com/office/excel/2006/main">
          <x14:cfRule type="cellIs" priority="2588" operator="equal" id="{62364D52-B6CA-4BDA-806C-0868B0E861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89" operator="equal" id="{A3B1CA45-B502-48A0-8F42-844F3BDD99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S198 S200:S202 S1:V12 S206:V1048576 S193:V195 S204:U205</xm:sqref>
        </x14:conditionalFormatting>
        <x14:conditionalFormatting xmlns:xm="http://schemas.microsoft.com/office/excel/2006/main">
          <x14:cfRule type="cellIs" priority="2587" operator="between" id="{1913E228-057A-427C-97D9-F4B20105A3C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S193:V193</xm:sqref>
        </x14:conditionalFormatting>
        <x14:conditionalFormatting xmlns:xm="http://schemas.microsoft.com/office/excel/2006/main">
          <x14:cfRule type="cellIs" priority="2586" operator="between" id="{80A27E04-DC7E-451A-939F-84F897913E4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S193:V193</xm:sqref>
        </x14:conditionalFormatting>
        <x14:conditionalFormatting xmlns:xm="http://schemas.microsoft.com/office/excel/2006/main">
          <x14:cfRule type="cellIs" priority="2585" operator="between" id="{D99C8DC0-9860-4F1A-9C3B-F2B2C2E1184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S198 S200:S202 S1:V12 S206:V1048576 S193:V195 S204:U205</xm:sqref>
        </x14:conditionalFormatting>
        <x14:conditionalFormatting xmlns:xm="http://schemas.microsoft.com/office/excel/2006/main">
          <x14:cfRule type="cellIs" priority="2584" operator="between" id="{F6D83412-1A92-40F3-98EC-75449691A64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S193:V195</xm:sqref>
        </x14:conditionalFormatting>
        <x14:conditionalFormatting xmlns:xm="http://schemas.microsoft.com/office/excel/2006/main">
          <x14:cfRule type="cellIs" priority="2583" operator="between" id="{4619EF96-4F51-4A8C-9A49-E8A81660429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S193:V193</xm:sqref>
        </x14:conditionalFormatting>
        <x14:conditionalFormatting xmlns:xm="http://schemas.microsoft.com/office/excel/2006/main">
          <x14:cfRule type="cellIs" priority="2582" operator="between" id="{88074F96-696D-4370-ABEC-ACF2ED24921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S194:V195</xm:sqref>
        </x14:conditionalFormatting>
        <x14:conditionalFormatting xmlns:xm="http://schemas.microsoft.com/office/excel/2006/main">
          <x14:cfRule type="cellIs" priority="2580" operator="between" id="{953913AA-0CF4-49B3-A6D1-0640D8CE7E9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581" operator="equal" id="{D4E8D408-0F6F-4FFF-A19A-8F6698EDBCB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S198 S200:S202 S1:V12 S206:V1048576 S193:V195 S204:U205</xm:sqref>
        </x14:conditionalFormatting>
        <x14:conditionalFormatting xmlns:xm="http://schemas.microsoft.com/office/excel/2006/main">
          <x14:cfRule type="cellIs" priority="2579" operator="between" id="{082370D6-015B-4752-B11F-30C07531C8A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S9:V9</xm:sqref>
        </x14:conditionalFormatting>
        <x14:conditionalFormatting xmlns:xm="http://schemas.microsoft.com/office/excel/2006/main">
          <x14:cfRule type="cellIs" priority="2578" operator="between" id="{4B4C7B90-61F5-4D26-8042-D430557B71A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S9:V9</xm:sqref>
        </x14:conditionalFormatting>
        <x14:conditionalFormatting xmlns:xm="http://schemas.microsoft.com/office/excel/2006/main">
          <x14:cfRule type="cellIs" priority="2576" operator="equal" id="{02C52F0B-7E2D-42E9-BF46-5852E713ED5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77" operator="equal" id="{8AE260D8-E47E-405C-874F-081B4FD979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S9:V9</xm:sqref>
        </x14:conditionalFormatting>
        <x14:conditionalFormatting xmlns:xm="http://schemas.microsoft.com/office/excel/2006/main">
          <x14:cfRule type="cellIs" priority="2573" operator="equal" id="{48C6421E-E0A9-430B-848A-102EB09CB5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74" operator="equal" id="{D04422DC-1ADE-4033-8184-7043944B70E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S13:V13</xm:sqref>
        </x14:conditionalFormatting>
        <x14:conditionalFormatting xmlns:xm="http://schemas.microsoft.com/office/excel/2006/main">
          <x14:cfRule type="cellIs" priority="2570" operator="equal" id="{8D4C00F9-B707-4AB0-8603-8B26A5EA1B1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71" operator="equal" id="{F6BE7F68-0F81-4FEE-B0B1-44EEA0E8CA7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72" operator="equal" id="{8D988B05-7E8E-4DDE-A95B-271554B49F5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S13:V13</xm:sqref>
        </x14:conditionalFormatting>
        <x14:conditionalFormatting xmlns:xm="http://schemas.microsoft.com/office/excel/2006/main">
          <x14:cfRule type="cellIs" priority="2568" operator="equal" id="{28237AF2-410E-4F93-8684-7B448E81596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69" operator="equal" id="{C6717224-6811-4989-97EC-1C43EEF9AD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S13:V13</xm:sqref>
        </x14:conditionalFormatting>
        <x14:conditionalFormatting xmlns:xm="http://schemas.microsoft.com/office/excel/2006/main">
          <x14:cfRule type="cellIs" priority="2567" operator="between" id="{676850BD-059C-4CA0-85C7-E12F938FDEF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S13:V13</xm:sqref>
        </x14:conditionalFormatting>
        <x14:conditionalFormatting xmlns:xm="http://schemas.microsoft.com/office/excel/2006/main">
          <x14:cfRule type="cellIs" priority="2566" operator="between" id="{B9F3FC34-43D2-495E-AFCF-92F98A27C49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S13:V13</xm:sqref>
        </x14:conditionalFormatting>
        <x14:conditionalFormatting xmlns:xm="http://schemas.microsoft.com/office/excel/2006/main">
          <x14:cfRule type="cellIs" priority="2565" operator="between" id="{198C87F8-5834-40AD-A34C-E1954889E3C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S13:V13</xm:sqref>
        </x14:conditionalFormatting>
        <x14:conditionalFormatting xmlns:xm="http://schemas.microsoft.com/office/excel/2006/main">
          <x14:cfRule type="cellIs" priority="2564" operator="between" id="{EC85089E-4AF6-45C8-A899-4E8FD1A1E88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S13:V13</xm:sqref>
        </x14:conditionalFormatting>
        <x14:conditionalFormatting xmlns:xm="http://schemas.microsoft.com/office/excel/2006/main">
          <x14:cfRule type="cellIs" priority="2563" operator="between" id="{A3C5B1E1-BB50-46C3-9E4A-9CD92CCA223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S13:V13</xm:sqref>
        </x14:conditionalFormatting>
        <x14:conditionalFormatting xmlns:xm="http://schemas.microsoft.com/office/excel/2006/main">
          <x14:cfRule type="cellIs" priority="2561" operator="between" id="{B3BB32C8-B8FA-470C-9992-47DA7630109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562" operator="equal" id="{B58D703C-99AC-453A-B628-F63255AFF5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S13:V13</xm:sqref>
        </x14:conditionalFormatting>
        <x14:conditionalFormatting xmlns:xm="http://schemas.microsoft.com/office/excel/2006/main">
          <x14:cfRule type="cellIs" priority="2557" operator="equal" id="{B4777A6B-FFB6-478D-A966-3FEA4795502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58" operator="equal" id="{22952EE1-9A93-4D08-8FF6-3D3E44B0ECB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59" operator="equal" id="{27A850AF-C5E9-4F76-94E9-3C9FD42119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S196</xm:sqref>
        </x14:conditionalFormatting>
        <x14:conditionalFormatting xmlns:xm="http://schemas.microsoft.com/office/excel/2006/main">
          <x14:cfRule type="cellIs" priority="2555" operator="equal" id="{CAAAF223-28CC-4703-8B83-FEAE78D9097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56" operator="equal" id="{B4AE886B-701A-48B7-B870-613658740E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S196</xm:sqref>
        </x14:conditionalFormatting>
        <x14:conditionalFormatting xmlns:xm="http://schemas.microsoft.com/office/excel/2006/main">
          <x14:cfRule type="cellIs" priority="2554" operator="between" id="{795A3F38-CDFE-40DE-9B33-7F6A2F9FA6F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S196</xm:sqref>
        </x14:conditionalFormatting>
        <x14:conditionalFormatting xmlns:xm="http://schemas.microsoft.com/office/excel/2006/main">
          <x14:cfRule type="cellIs" priority="2552" operator="between" id="{931516BD-8405-4C66-80A3-94FFBBE6982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553" operator="equal" id="{9D78B5FF-E747-4076-9609-1F292B8CA65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S196</xm:sqref>
        </x14:conditionalFormatting>
        <x14:conditionalFormatting xmlns:xm="http://schemas.microsoft.com/office/excel/2006/main">
          <x14:cfRule type="cellIs" priority="2550" operator="between" id="{7BCDBE73-6EF3-411E-A0D0-93B2AC9B2BB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551" operator="equal" id="{F8B656C5-9938-4628-B985-7561E7791A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S196</xm:sqref>
        </x14:conditionalFormatting>
        <x14:conditionalFormatting xmlns:xm="http://schemas.microsoft.com/office/excel/2006/main">
          <x14:cfRule type="cellIs" priority="2549" operator="between" id="{DB837D19-6CF7-4295-880B-677DF4F5F6D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S196</xm:sqref>
        </x14:conditionalFormatting>
        <x14:conditionalFormatting xmlns:xm="http://schemas.microsoft.com/office/excel/2006/main">
          <x14:cfRule type="cellIs" priority="2546" operator="equal" id="{1E4F2923-03F8-4984-A479-3607BE6ABD5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47" operator="equal" id="{0DE0952C-272D-42CF-867C-8D1537DB915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48" operator="equal" id="{20BD7A91-1394-4B05-BC67-7B2C56E1969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S197</xm:sqref>
        </x14:conditionalFormatting>
        <x14:conditionalFormatting xmlns:xm="http://schemas.microsoft.com/office/excel/2006/main">
          <x14:cfRule type="cellIs" priority="2544" operator="equal" id="{BF70609B-326A-42A8-9528-72A7A240EE2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45" operator="equal" id="{06B964ED-266F-4370-8060-1F8E34F7BE5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S197</xm:sqref>
        </x14:conditionalFormatting>
        <x14:conditionalFormatting xmlns:xm="http://schemas.microsoft.com/office/excel/2006/main">
          <x14:cfRule type="cellIs" priority="2543" operator="between" id="{486B6C4D-4063-454B-994C-E98F4FED63A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S197</xm:sqref>
        </x14:conditionalFormatting>
        <x14:conditionalFormatting xmlns:xm="http://schemas.microsoft.com/office/excel/2006/main">
          <x14:cfRule type="cellIs" priority="2541" operator="between" id="{F5AFF8B8-F61A-4657-9CF8-2BEDED58BF2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542" operator="equal" id="{26F8EEF2-01E6-463E-9D13-824E6670958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S197</xm:sqref>
        </x14:conditionalFormatting>
        <x14:conditionalFormatting xmlns:xm="http://schemas.microsoft.com/office/excel/2006/main">
          <x14:cfRule type="cellIs" priority="2539" operator="between" id="{68622A8D-FF2F-43BC-81A1-6F69A5ABF73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540" operator="equal" id="{23B02A53-6EF5-47B8-B4A6-2545B1D055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S197</xm:sqref>
        </x14:conditionalFormatting>
        <x14:conditionalFormatting xmlns:xm="http://schemas.microsoft.com/office/excel/2006/main">
          <x14:cfRule type="cellIs" priority="2538" operator="between" id="{E1B7DE16-59B6-44B2-8CAA-72033DF0924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S197</xm:sqref>
        </x14:conditionalFormatting>
        <x14:conditionalFormatting xmlns:xm="http://schemas.microsoft.com/office/excel/2006/main">
          <x14:cfRule type="cellIs" priority="2535" operator="equal" id="{C400B520-F722-442A-9ABF-EA747A9FC64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36" operator="equal" id="{700DE4B3-85AC-477D-9284-B68416CB7E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37" operator="equal" id="{EE8399FF-D9F1-4B7A-98E5-3D41976A9C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S199</xm:sqref>
        </x14:conditionalFormatting>
        <x14:conditionalFormatting xmlns:xm="http://schemas.microsoft.com/office/excel/2006/main">
          <x14:cfRule type="cellIs" priority="2533" operator="between" id="{DA229AE3-E626-490C-9549-0D785F2E62F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534" operator="equal" id="{17987D1C-A7CF-4605-A673-BBF502266EE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S199</xm:sqref>
        </x14:conditionalFormatting>
        <x14:conditionalFormatting xmlns:xm="http://schemas.microsoft.com/office/excel/2006/main">
          <x14:cfRule type="cellIs" priority="2531" operator="equal" id="{787EE858-442A-4F9B-8D0A-9EF74F2B93C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32" operator="equal" id="{24B966E8-2CEA-4CDF-B7FF-EA4AC0140C7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S199</xm:sqref>
        </x14:conditionalFormatting>
        <x14:conditionalFormatting xmlns:xm="http://schemas.microsoft.com/office/excel/2006/main">
          <x14:cfRule type="cellIs" priority="2530" operator="between" id="{8E0B5400-EF33-49CE-A106-1B77B6319BC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S199</xm:sqref>
        </x14:conditionalFormatting>
        <x14:conditionalFormatting xmlns:xm="http://schemas.microsoft.com/office/excel/2006/main">
          <x14:cfRule type="cellIs" priority="2527" operator="equal" id="{F2168F70-03B2-4899-9D4A-C8BF7EA5D4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28" operator="equal" id="{EA98ADB7-40C4-4E65-94A2-5384D9CF318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29" operator="equal" id="{AFE62AA2-C8C4-41FC-A3D9-FF7C3A486B6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S203</xm:sqref>
        </x14:conditionalFormatting>
        <x14:conditionalFormatting xmlns:xm="http://schemas.microsoft.com/office/excel/2006/main">
          <x14:cfRule type="cellIs" priority="2525" operator="between" id="{1A32E8B8-129E-412B-822E-AF9620F19E6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526" operator="equal" id="{B2F84FB1-5CD4-4AEE-9383-F33FF6845B6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S203</xm:sqref>
        </x14:conditionalFormatting>
        <x14:conditionalFormatting xmlns:xm="http://schemas.microsoft.com/office/excel/2006/main">
          <x14:cfRule type="cellIs" priority="2523" operator="equal" id="{286A20BC-8F12-427F-8C0E-82242E844C0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24" operator="equal" id="{FB0226AC-4310-47BF-A57B-AA70CF8F0BB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S203</xm:sqref>
        </x14:conditionalFormatting>
        <x14:conditionalFormatting xmlns:xm="http://schemas.microsoft.com/office/excel/2006/main">
          <x14:cfRule type="cellIs" priority="2522" operator="between" id="{ED269D55-A018-4899-8010-4F12586979A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S203</xm:sqref>
        </x14:conditionalFormatting>
        <x14:conditionalFormatting xmlns:xm="http://schemas.microsoft.com/office/excel/2006/main">
          <x14:cfRule type="cellIs" priority="2520" operator="equal" id="{D94DFD88-C299-400F-9D7E-E41C10A39D6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21" operator="equal" id="{C511CD03-04D9-4DF6-B2AB-EF872C1954C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S147:S159</xm:sqref>
        </x14:conditionalFormatting>
        <x14:conditionalFormatting xmlns:xm="http://schemas.microsoft.com/office/excel/2006/main">
          <x14:cfRule type="cellIs" priority="2517" operator="equal" id="{2687E0EC-3155-4A0D-8A4B-45E07E4EDF6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18" operator="equal" id="{7198987D-8336-4974-B859-0E6D452A182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19" operator="equal" id="{1E3EA7B7-EABA-47F4-A9A1-39F5F3C086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S147:S159 S51:S59 S96:S97 S90:S94 S61:S67</xm:sqref>
        </x14:conditionalFormatting>
        <x14:conditionalFormatting xmlns:xm="http://schemas.microsoft.com/office/excel/2006/main">
          <x14:cfRule type="cellIs" priority="2516" operator="between" id="{A7D685CF-19EE-4549-ACA0-EB9F14586A0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S147:S159 S96:S97 S90:S94 S14:S59 S61:S67</xm:sqref>
        </x14:conditionalFormatting>
        <x14:conditionalFormatting xmlns:xm="http://schemas.microsoft.com/office/excel/2006/main">
          <x14:cfRule type="cellIs" priority="2515" operator="between" id="{9FF254E9-4EF8-454A-86E7-135E3A92368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S147:S159 S96:S97 S90:S94 S14:S59 S61:S67</xm:sqref>
        </x14:conditionalFormatting>
        <x14:conditionalFormatting xmlns:xm="http://schemas.microsoft.com/office/excel/2006/main">
          <x14:cfRule type="cellIs" priority="2514" operator="between" id="{11F49BB0-D7E5-41D7-904A-AD89D4859DD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S147:S159 S96:S97 S90:S94 S14:S59 S61:S67</xm:sqref>
        </x14:conditionalFormatting>
        <x14:conditionalFormatting xmlns:xm="http://schemas.microsoft.com/office/excel/2006/main">
          <x14:cfRule type="cellIs" priority="2513" operator="between" id="{9E08C2AE-9E85-434B-BF10-8BD1BC30212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S147:S159 S96:S97 S90:S94 S14:S59 S61:S67</xm:sqref>
        </x14:conditionalFormatting>
        <x14:conditionalFormatting xmlns:xm="http://schemas.microsoft.com/office/excel/2006/main">
          <x14:cfRule type="cellIs" priority="2512" operator="between" id="{F891A72C-7424-4140-A042-17C3E5B2DEA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S147:S159 S96:S97 S90:S94 S14:S59 S61:S67</xm:sqref>
        </x14:conditionalFormatting>
        <x14:conditionalFormatting xmlns:xm="http://schemas.microsoft.com/office/excel/2006/main">
          <x14:cfRule type="cellIs" priority="2510" operator="between" id="{A65B7B4E-8A3E-4738-982D-32D6FD5C914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511" operator="equal" id="{AAE81E85-BBA6-48AC-8079-AEBDDDCE9E2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S147:S159</xm:sqref>
        </x14:conditionalFormatting>
        <x14:conditionalFormatting xmlns:xm="http://schemas.microsoft.com/office/excel/2006/main">
          <x14:cfRule type="cellIs" priority="2508" operator="equal" id="{5A24D92D-C27D-424A-AF5B-722F3AE2349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09" operator="equal" id="{27476DB6-7414-4459-80B4-4C5A8E6273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S96:S97 S90:S94 S14:S59 S61:S67</xm:sqref>
        </x14:conditionalFormatting>
        <x14:conditionalFormatting xmlns:xm="http://schemas.microsoft.com/office/excel/2006/main">
          <x14:cfRule type="cellIs" priority="2505" operator="equal" id="{9E05AEE2-A808-4CD3-B6D8-07049A68682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06" operator="equal" id="{FBB39FED-8FD3-42B2-8341-05DCAF83E0F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07" operator="equal" id="{6C7B7A70-5D96-4D6D-B528-E47B6A4BDFD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S14:S50</xm:sqref>
        </x14:conditionalFormatting>
        <x14:conditionalFormatting xmlns:xm="http://schemas.microsoft.com/office/excel/2006/main">
          <x14:cfRule type="cellIs" priority="2503" operator="equal" id="{57B3FDC2-49A5-4F80-9F42-D5EAFDE1EE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04" operator="equal" id="{5BE19D3D-048D-4196-9C4E-C5CAF7E37B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S14:S50</xm:sqref>
        </x14:conditionalFormatting>
        <x14:conditionalFormatting xmlns:xm="http://schemas.microsoft.com/office/excel/2006/main">
          <x14:cfRule type="cellIs" priority="2501" operator="between" id="{3C3A961F-B5EE-43F8-ADDE-EECAEBA00AC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502" operator="equal" id="{F7C5103B-3055-41F4-8B4D-FD28B500E3A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S96:S97 S90:S94 S14:S59 S61:S67</xm:sqref>
        </x14:conditionalFormatting>
        <x14:conditionalFormatting xmlns:xm="http://schemas.microsoft.com/office/excel/2006/main">
          <x14:cfRule type="cellIs" priority="2498" operator="equal" id="{CCE1B7EF-F999-47EF-BEBB-A85197D8604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99" operator="equal" id="{C50EC5D8-1E91-4BC6-9900-5414D969FD2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S113 S120:S125 S132:S135 S99:S109</xm:sqref>
        </x14:conditionalFormatting>
        <x14:conditionalFormatting xmlns:xm="http://schemas.microsoft.com/office/excel/2006/main">
          <x14:cfRule type="cellIs" priority="2495" operator="equal" id="{E1EF9C5D-C034-4180-8937-042E7F14FB4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96" operator="equal" id="{33E372FB-5E90-4482-BA5B-175D1AD3A1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97" operator="equal" id="{987B2E10-A13D-4DF5-AE7D-A8781B06EC6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S183 S167:S181 S113 S120:S125 S132:S135 S188:S191 S99:S109</xm:sqref>
        </x14:conditionalFormatting>
        <x14:conditionalFormatting xmlns:xm="http://schemas.microsoft.com/office/excel/2006/main">
          <x14:cfRule type="cellIs" priority="2493" operator="equal" id="{F4991185-8DDB-476F-A322-8B74F218B41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94" operator="equal" id="{C37A89F1-6CD6-497E-9B84-B31D5035A21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S183 S167:S181 S113 S120:S125 S132:S135 S188:S191 S99:S109</xm:sqref>
        </x14:conditionalFormatting>
        <x14:conditionalFormatting xmlns:xm="http://schemas.microsoft.com/office/excel/2006/main">
          <x14:cfRule type="cellIs" priority="2492" operator="between" id="{6C3ABD5A-172C-4D16-ACE1-1C2EEA453C4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S183 S167:S181 S113 S120:S125 S132:S135 S188:S191 S99:S109</xm:sqref>
        </x14:conditionalFormatting>
        <x14:conditionalFormatting xmlns:xm="http://schemas.microsoft.com/office/excel/2006/main">
          <x14:cfRule type="cellIs" priority="2491" operator="between" id="{34741397-AF07-4D70-B509-DE18E687FB2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S183 S167:S181 S113 S120:S125 S132:S135 S188:S191 S99:S109</xm:sqref>
        </x14:conditionalFormatting>
        <x14:conditionalFormatting xmlns:xm="http://schemas.microsoft.com/office/excel/2006/main">
          <x14:cfRule type="cellIs" priority="2490" operator="between" id="{B644921C-FBC3-42CC-AFEC-A6CD5704A84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S183 S167:S181 S113 S120:S125 S132:S135 S188:S191 S99:S109</xm:sqref>
        </x14:conditionalFormatting>
        <x14:conditionalFormatting xmlns:xm="http://schemas.microsoft.com/office/excel/2006/main">
          <x14:cfRule type="cellIs" priority="2489" operator="between" id="{0431D673-BCE1-4B28-8398-5A0C377D462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S183 S167:S181 S113 S120:S125 S132:S135 S188:S191 S99:S109</xm:sqref>
        </x14:conditionalFormatting>
        <x14:conditionalFormatting xmlns:xm="http://schemas.microsoft.com/office/excel/2006/main">
          <x14:cfRule type="cellIs" priority="2488" operator="between" id="{A58D1FC7-9BFC-4417-8E32-59DDEBA7038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S183 S167:S181 S113 S120:S125 S132:S135 S188:S191 S99:S109</xm:sqref>
        </x14:conditionalFormatting>
        <x14:conditionalFormatting xmlns:xm="http://schemas.microsoft.com/office/excel/2006/main">
          <x14:cfRule type="cellIs" priority="2486" operator="between" id="{47A848FC-A437-415A-89C5-ABB80E7B739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487" operator="equal" id="{E291A481-3BAD-4FCD-A04E-2621620A255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S183 S167:S181 S113 S120:S125 S132:S135 S188:S191 S99:S109</xm:sqref>
        </x14:conditionalFormatting>
        <x14:conditionalFormatting xmlns:xm="http://schemas.microsoft.com/office/excel/2006/main">
          <x14:cfRule type="cellIs" priority="2484" operator="equal" id="{9A51CEB7-CF3E-4C10-B655-FD2065D3C8E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85" operator="equal" id="{4C14D274-90D3-47F8-B33E-E6BDB9D83C6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S190</xm:sqref>
        </x14:conditionalFormatting>
        <x14:conditionalFormatting xmlns:xm="http://schemas.microsoft.com/office/excel/2006/main">
          <x14:cfRule type="cellIs" priority="2482" operator="equal" id="{4AF191F0-081F-4ED0-8574-D8B8B7AC87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83" operator="equal" id="{7D3D480A-6604-415C-9998-2774DAF2AC1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S167:S181 S183</xm:sqref>
        </x14:conditionalFormatting>
        <x14:conditionalFormatting xmlns:xm="http://schemas.microsoft.com/office/excel/2006/main">
          <x14:cfRule type="cellIs" priority="2479" operator="equal" id="{98930928-915C-40CD-861E-E97808A4526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80" operator="equal" id="{0D2308F1-E071-45C7-A63A-FC89A87D7C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81" operator="equal" id="{F30A274F-E3BA-4023-9B82-7AB063C5639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S184</xm:sqref>
        </x14:conditionalFormatting>
        <x14:conditionalFormatting xmlns:xm="http://schemas.microsoft.com/office/excel/2006/main">
          <x14:cfRule type="cellIs" priority="2477" operator="equal" id="{131AF7AD-574F-4061-BEA1-D972D5CF08C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78" operator="equal" id="{16E0123D-F6D6-4200-8B92-402E0E0745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S184</xm:sqref>
        </x14:conditionalFormatting>
        <x14:conditionalFormatting xmlns:xm="http://schemas.microsoft.com/office/excel/2006/main">
          <x14:cfRule type="cellIs" priority="2476" operator="between" id="{145458BB-00A3-4EFC-9FC1-0514C6B741E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S184</xm:sqref>
        </x14:conditionalFormatting>
        <x14:conditionalFormatting xmlns:xm="http://schemas.microsoft.com/office/excel/2006/main">
          <x14:cfRule type="cellIs" priority="2475" operator="between" id="{26E9BF83-42C4-475D-BF4F-6B4D1CBA666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S184</xm:sqref>
        </x14:conditionalFormatting>
        <x14:conditionalFormatting xmlns:xm="http://schemas.microsoft.com/office/excel/2006/main">
          <x14:cfRule type="cellIs" priority="2474" operator="between" id="{7993510C-A07C-4079-A067-1C1846A3944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S184</xm:sqref>
        </x14:conditionalFormatting>
        <x14:conditionalFormatting xmlns:xm="http://schemas.microsoft.com/office/excel/2006/main">
          <x14:cfRule type="cellIs" priority="2473" operator="between" id="{4B661005-3A4A-4808-A123-658D4BBE0CB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S184</xm:sqref>
        </x14:conditionalFormatting>
        <x14:conditionalFormatting xmlns:xm="http://schemas.microsoft.com/office/excel/2006/main">
          <x14:cfRule type="cellIs" priority="2472" operator="between" id="{71E56C19-DAEE-4736-83D3-5500A67D8D6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S184</xm:sqref>
        </x14:conditionalFormatting>
        <x14:conditionalFormatting xmlns:xm="http://schemas.microsoft.com/office/excel/2006/main">
          <x14:cfRule type="cellIs" priority="2470" operator="between" id="{9E2F6D1D-C2B2-4C89-9490-A0789461C3E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471" operator="equal" id="{B567BE0E-CE9F-4FDA-A2D7-F73010A7E97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S184</xm:sqref>
        </x14:conditionalFormatting>
        <x14:conditionalFormatting xmlns:xm="http://schemas.microsoft.com/office/excel/2006/main">
          <x14:cfRule type="cellIs" priority="2469" operator="between" id="{547AD848-7D97-4554-8EB8-7E73DE829A0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S191</xm:sqref>
        </x14:conditionalFormatting>
        <x14:conditionalFormatting xmlns:xm="http://schemas.microsoft.com/office/excel/2006/main">
          <x14:cfRule type="cellIs" priority="2464" operator="equal" id="{38A1D687-0079-491E-85AB-ABFBCAC7FF1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65" operator="equal" id="{DBF8D9EB-A5E6-43F9-8AB4-B98A2E40E01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S182</xm:sqref>
        </x14:conditionalFormatting>
        <x14:conditionalFormatting xmlns:xm="http://schemas.microsoft.com/office/excel/2006/main">
          <x14:cfRule type="cellIs" priority="2463" operator="between" id="{9556C501-09DA-45A2-AA11-F26D1DEBBB4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S182</xm:sqref>
        </x14:conditionalFormatting>
        <x14:conditionalFormatting xmlns:xm="http://schemas.microsoft.com/office/excel/2006/main">
          <x14:cfRule type="cellIs" priority="2462" operator="between" id="{40E7B375-1BCB-4125-90D9-2749CA51C86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S182</xm:sqref>
        </x14:conditionalFormatting>
        <x14:conditionalFormatting xmlns:xm="http://schemas.microsoft.com/office/excel/2006/main">
          <x14:cfRule type="cellIs" priority="2461" operator="between" id="{BA7DD6D0-6C9B-47F1-AB9A-6615BEA0109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S182</xm:sqref>
        </x14:conditionalFormatting>
        <x14:conditionalFormatting xmlns:xm="http://schemas.microsoft.com/office/excel/2006/main">
          <x14:cfRule type="cellIs" priority="2460" operator="between" id="{2794B02C-165B-4B5B-BA1D-50711AB2559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S182</xm:sqref>
        </x14:conditionalFormatting>
        <x14:conditionalFormatting xmlns:xm="http://schemas.microsoft.com/office/excel/2006/main">
          <x14:cfRule type="cellIs" priority="2459" operator="between" id="{8D97FF3C-1F02-4B13-9555-09AB0863547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S182</xm:sqref>
        </x14:conditionalFormatting>
        <x14:conditionalFormatting xmlns:xm="http://schemas.microsoft.com/office/excel/2006/main">
          <x14:cfRule type="cellIs" priority="2457" operator="between" id="{CFF398C6-1A2C-475F-9E50-8C463E6AB51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458" operator="equal" id="{25CAF985-D96C-48A7-AAF0-0C576F8DE27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S182</xm:sqref>
        </x14:conditionalFormatting>
        <x14:conditionalFormatting xmlns:xm="http://schemas.microsoft.com/office/excel/2006/main">
          <x14:cfRule type="cellIs" priority="2466" operator="equal" id="{9B2C67D8-2070-4378-B68F-71154D033BC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67" operator="equal" id="{C308C9B1-7023-41EF-B84F-CA80CA5A2A7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68" operator="equal" id="{0EAF99D1-6B19-4958-A97F-70F95BE7903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S182</xm:sqref>
        </x14:conditionalFormatting>
        <x14:conditionalFormatting xmlns:xm="http://schemas.microsoft.com/office/excel/2006/main">
          <x14:cfRule type="cellIs" priority="2455" operator="equal" id="{F10A5C84-F5AE-4193-915D-1420D5E1E73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56" operator="equal" id="{A3D1076A-13AD-48A1-8841-D001D8E2797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S182</xm:sqref>
        </x14:conditionalFormatting>
        <x14:conditionalFormatting xmlns:xm="http://schemas.microsoft.com/office/excel/2006/main">
          <x14:cfRule type="cellIs" priority="2414" operator="equal" id="{5F9CD7B8-D735-4E5C-8756-CD768BD1FE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15" operator="equal" id="{4749875C-CD88-4083-9B85-6CB59B195F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S98</xm:sqref>
        </x14:conditionalFormatting>
        <x14:conditionalFormatting xmlns:xm="http://schemas.microsoft.com/office/excel/2006/main">
          <x14:cfRule type="cellIs" priority="2412" operator="equal" id="{97A57196-E332-4DAF-B10B-E26FBA0A62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13" operator="equal" id="{369C2641-F3CA-4471-B1E2-AB616D2404A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S98</xm:sqref>
        </x14:conditionalFormatting>
        <x14:conditionalFormatting xmlns:xm="http://schemas.microsoft.com/office/excel/2006/main">
          <x14:cfRule type="cellIs" priority="2409" operator="equal" id="{D96F0B76-38B0-4881-BF11-46B4823EFCA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10" operator="equal" id="{69386970-CC36-411A-9B79-F8570231EEC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11" operator="equal" id="{75F9BE0C-8E5E-490B-9D2D-AB7AB89CF00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S98</xm:sqref>
        </x14:conditionalFormatting>
        <x14:conditionalFormatting xmlns:xm="http://schemas.microsoft.com/office/excel/2006/main">
          <x14:cfRule type="cellIs" priority="2408" operator="between" id="{66B4ECCA-D557-4856-AD09-76F7C0068A9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S98</xm:sqref>
        </x14:conditionalFormatting>
        <x14:conditionalFormatting xmlns:xm="http://schemas.microsoft.com/office/excel/2006/main">
          <x14:cfRule type="cellIs" priority="2407" operator="between" id="{DE03D1F3-6AA8-4389-8AC0-A3460B1D039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S98</xm:sqref>
        </x14:conditionalFormatting>
        <x14:conditionalFormatting xmlns:xm="http://schemas.microsoft.com/office/excel/2006/main">
          <x14:cfRule type="cellIs" priority="2406" operator="between" id="{BE663329-A9FC-4A62-BD8F-4B4C65BF25A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S98</xm:sqref>
        </x14:conditionalFormatting>
        <x14:conditionalFormatting xmlns:xm="http://schemas.microsoft.com/office/excel/2006/main">
          <x14:cfRule type="cellIs" priority="2405" operator="between" id="{26B964B5-4A3A-4145-83CE-2FFBCBD83B5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S98</xm:sqref>
        </x14:conditionalFormatting>
        <x14:conditionalFormatting xmlns:xm="http://schemas.microsoft.com/office/excel/2006/main">
          <x14:cfRule type="cellIs" priority="2404" operator="between" id="{93AEE2E4-7283-49D5-BC31-BDC455A71B1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S98</xm:sqref>
        </x14:conditionalFormatting>
        <x14:conditionalFormatting xmlns:xm="http://schemas.microsoft.com/office/excel/2006/main">
          <x14:cfRule type="cellIs" priority="2402" operator="between" id="{665D75F2-AD7F-4F45-AD6E-A881AEFF7BC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403" operator="equal" id="{290DC928-9E9F-43E3-B9E2-A28DD58705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S98</xm:sqref>
        </x14:conditionalFormatting>
        <x14:conditionalFormatting xmlns:xm="http://schemas.microsoft.com/office/excel/2006/main">
          <x14:cfRule type="cellIs" priority="2399" operator="equal" id="{C3757AA9-A6E3-4CAB-9E0D-2F7EE58E6E3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00" operator="equal" id="{C18B695F-8515-4756-BC8D-D63E319123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01" operator="equal" id="{297BB7FA-6A63-4355-8C9D-207B0A32953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S98</xm:sqref>
        </x14:conditionalFormatting>
        <x14:conditionalFormatting xmlns:xm="http://schemas.microsoft.com/office/excel/2006/main">
          <x14:cfRule type="cellIs" priority="2397" operator="equal" id="{43BBD932-B72D-452F-81A2-1914833D27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98" operator="equal" id="{C8EEA77D-A530-4E79-A69F-82C5F4736D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S98</xm:sqref>
        </x14:conditionalFormatting>
        <x14:conditionalFormatting xmlns:xm="http://schemas.microsoft.com/office/excel/2006/main">
          <x14:cfRule type="cellIs" priority="2394" operator="equal" id="{86DCBBB3-B529-4289-99C1-12B3C01B633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95" operator="equal" id="{6CA4A93F-7A75-4D5A-B110-79CF40020BB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96" operator="equal" id="{034FB71C-03F7-41B2-94B0-5853E6EEEA0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S166</xm:sqref>
        </x14:conditionalFormatting>
        <x14:conditionalFormatting xmlns:xm="http://schemas.microsoft.com/office/excel/2006/main">
          <x14:cfRule type="cellIs" priority="2392" operator="equal" id="{AE29A230-05B8-48B5-9FDD-DE4577CFB9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93" operator="equal" id="{F454498E-1F99-4615-81E9-B2E8C0E137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S166</xm:sqref>
        </x14:conditionalFormatting>
        <x14:conditionalFormatting xmlns:xm="http://schemas.microsoft.com/office/excel/2006/main">
          <x14:cfRule type="cellIs" priority="2391" operator="between" id="{69139C20-AC97-4552-84F8-15B004D6E8E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S166</xm:sqref>
        </x14:conditionalFormatting>
        <x14:conditionalFormatting xmlns:xm="http://schemas.microsoft.com/office/excel/2006/main">
          <x14:cfRule type="cellIs" priority="2390" operator="between" id="{F4FE2847-7BB0-4535-AC39-848A50ACA90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S166</xm:sqref>
        </x14:conditionalFormatting>
        <x14:conditionalFormatting xmlns:xm="http://schemas.microsoft.com/office/excel/2006/main">
          <x14:cfRule type="cellIs" priority="2389" operator="between" id="{17577A0F-918C-4812-AB77-5943D37502B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S166</xm:sqref>
        </x14:conditionalFormatting>
        <x14:conditionalFormatting xmlns:xm="http://schemas.microsoft.com/office/excel/2006/main">
          <x14:cfRule type="cellIs" priority="2388" operator="between" id="{FE56777A-5809-47EF-8475-A31E310EAEC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S166</xm:sqref>
        </x14:conditionalFormatting>
        <x14:conditionalFormatting xmlns:xm="http://schemas.microsoft.com/office/excel/2006/main">
          <x14:cfRule type="cellIs" priority="2387" operator="between" id="{69CA5953-A167-4EFD-903E-808C0527CFA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S166</xm:sqref>
        </x14:conditionalFormatting>
        <x14:conditionalFormatting xmlns:xm="http://schemas.microsoft.com/office/excel/2006/main">
          <x14:cfRule type="cellIs" priority="2385" operator="between" id="{0E97311B-F8F9-4A81-ABF6-7BADFFD1EEA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386" operator="equal" id="{3ADFD036-6C67-4D98-B7A0-5764B7DF1D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S166</xm:sqref>
        </x14:conditionalFormatting>
        <x14:conditionalFormatting xmlns:xm="http://schemas.microsoft.com/office/excel/2006/main">
          <x14:cfRule type="cellIs" priority="2383" operator="equal" id="{877E0E65-29EF-461D-9A63-AACC4B7511E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84" operator="equal" id="{2F099769-B6D0-475B-9EFB-B45ED54E44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S166</xm:sqref>
        </x14:conditionalFormatting>
        <x14:conditionalFormatting xmlns:xm="http://schemas.microsoft.com/office/excel/2006/main">
          <x14:cfRule type="cellIs" priority="2380" operator="equal" id="{493BB064-594C-4C84-A430-50EA726671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81" operator="equal" id="{5CBF2037-4063-4AAF-9E7C-2409BD9BED0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2377" operator="equal" id="{226DDB78-69D5-470D-AA56-96BFADF4BA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78" operator="equal" id="{51A0ED57-E957-4AF8-B08F-C728430FC9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79" operator="equal" id="{C8283724-D3C1-4F57-8FC6-CADF3E723E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2375" operator="equal" id="{A52BD1DA-92DC-4022-8DB3-8B22310194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76" operator="equal" id="{27927978-FBC9-4C24-AC53-9E50CF6350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2374" operator="between" id="{EB67140C-E806-4223-B289-F3626482F3C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2373" operator="between" id="{696DFA87-8A70-49D9-AC6C-40644B62007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2372" operator="between" id="{C3FD94ED-E549-4AE7-A950-02C3B4E5200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2371" operator="between" id="{CF090BB1-2157-4AE4-8865-2FE81A46AB8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2370" operator="between" id="{DDF6AAF5-7641-40CC-9CD3-D670FF9F4D1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2368" operator="between" id="{67278B4B-8C2B-45BC-B05A-82F391CF5BA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369" operator="equal" id="{2DA0C646-0EFA-4041-B3B7-467A3E1B213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cellIs" priority="2365" operator="equal" id="{398F83C0-30B4-466C-B6D2-4540F5336B4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66" operator="equal" id="{750D16D7-38CC-480D-975F-19B0BEB146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S118</xm:sqref>
        </x14:conditionalFormatting>
        <x14:conditionalFormatting xmlns:xm="http://schemas.microsoft.com/office/excel/2006/main">
          <x14:cfRule type="cellIs" priority="2362" operator="equal" id="{954B67FD-E8B9-4506-8B72-506A704FA1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63" operator="equal" id="{BE161391-CD64-4B95-AA76-85E0B0CB54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64" operator="equal" id="{14DF567C-CFFE-4AD1-A092-E43F8C5046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S118</xm:sqref>
        </x14:conditionalFormatting>
        <x14:conditionalFormatting xmlns:xm="http://schemas.microsoft.com/office/excel/2006/main">
          <x14:cfRule type="cellIs" priority="2360" operator="equal" id="{5BF8B866-2507-41BE-B73C-0BBF29DAFD6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61" operator="equal" id="{0F7F71D6-00F4-428E-9AB5-E6825227F75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S118</xm:sqref>
        </x14:conditionalFormatting>
        <x14:conditionalFormatting xmlns:xm="http://schemas.microsoft.com/office/excel/2006/main">
          <x14:cfRule type="cellIs" priority="2359" operator="between" id="{6C733C52-7F57-4FE9-B9D6-71935526B60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S118</xm:sqref>
        </x14:conditionalFormatting>
        <x14:conditionalFormatting xmlns:xm="http://schemas.microsoft.com/office/excel/2006/main">
          <x14:cfRule type="cellIs" priority="2358" operator="between" id="{5C686125-A834-4F79-B1E5-5A96124D693D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S118</xm:sqref>
        </x14:conditionalFormatting>
        <x14:conditionalFormatting xmlns:xm="http://schemas.microsoft.com/office/excel/2006/main">
          <x14:cfRule type="cellIs" priority="2357" operator="between" id="{EDE7A87A-6C5E-4EAE-BC86-FFD9881488A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S118</xm:sqref>
        </x14:conditionalFormatting>
        <x14:conditionalFormatting xmlns:xm="http://schemas.microsoft.com/office/excel/2006/main">
          <x14:cfRule type="cellIs" priority="2356" operator="between" id="{40B8B13F-683C-4BA6-A976-1DB0BF546DA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S118</xm:sqref>
        </x14:conditionalFormatting>
        <x14:conditionalFormatting xmlns:xm="http://schemas.microsoft.com/office/excel/2006/main">
          <x14:cfRule type="cellIs" priority="2355" operator="between" id="{C1F032B7-885C-4E02-8050-5F85BD24913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S118</xm:sqref>
        </x14:conditionalFormatting>
        <x14:conditionalFormatting xmlns:xm="http://schemas.microsoft.com/office/excel/2006/main">
          <x14:cfRule type="cellIs" priority="2353" operator="between" id="{E0084254-5A89-4F76-B2A0-ADBF04DA770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354" operator="equal" id="{53B947EB-6557-4649-A22A-D7A80FD3AE3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S118</xm:sqref>
        </x14:conditionalFormatting>
        <x14:conditionalFormatting xmlns:xm="http://schemas.microsoft.com/office/excel/2006/main">
          <x14:cfRule type="cellIs" priority="2350" operator="equal" id="{C1BE1A74-CC30-4925-ADC1-1828938499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51" operator="equal" id="{D60C36A3-2B05-49A9-8A19-CC502F72BC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S119</xm:sqref>
        </x14:conditionalFormatting>
        <x14:conditionalFormatting xmlns:xm="http://schemas.microsoft.com/office/excel/2006/main">
          <x14:cfRule type="cellIs" priority="2347" operator="equal" id="{148F1D53-16E8-444A-8AC0-365F5D14205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48" operator="equal" id="{4C959B64-44D7-4A9D-91CA-8B9584C2883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49" operator="equal" id="{5E33310B-A2D1-49AA-8596-8D711FF662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S119</xm:sqref>
        </x14:conditionalFormatting>
        <x14:conditionalFormatting xmlns:xm="http://schemas.microsoft.com/office/excel/2006/main">
          <x14:cfRule type="cellIs" priority="2345" operator="equal" id="{192AC941-9556-4154-93E8-7A1B5D23F6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46" operator="equal" id="{84F17CF2-C634-4FDA-A331-13C6C66E93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S119</xm:sqref>
        </x14:conditionalFormatting>
        <x14:conditionalFormatting xmlns:xm="http://schemas.microsoft.com/office/excel/2006/main">
          <x14:cfRule type="cellIs" priority="2344" operator="between" id="{CB8B46AC-AC25-41A3-B85C-AB5FC94DBA85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S119</xm:sqref>
        </x14:conditionalFormatting>
        <x14:conditionalFormatting xmlns:xm="http://schemas.microsoft.com/office/excel/2006/main">
          <x14:cfRule type="cellIs" priority="2343" operator="between" id="{46E00D2A-E9FB-43A6-A03B-193E39777CC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S119</xm:sqref>
        </x14:conditionalFormatting>
        <x14:conditionalFormatting xmlns:xm="http://schemas.microsoft.com/office/excel/2006/main">
          <x14:cfRule type="cellIs" priority="2342" operator="between" id="{A4285517-2536-4953-B91F-4FBC38126B0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S119</xm:sqref>
        </x14:conditionalFormatting>
        <x14:conditionalFormatting xmlns:xm="http://schemas.microsoft.com/office/excel/2006/main">
          <x14:cfRule type="cellIs" priority="2341" operator="between" id="{739D58E6-B82C-456E-BE4F-AD5F73F21FF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S119</xm:sqref>
        </x14:conditionalFormatting>
        <x14:conditionalFormatting xmlns:xm="http://schemas.microsoft.com/office/excel/2006/main">
          <x14:cfRule type="cellIs" priority="2340" operator="between" id="{E513C0A8-B63B-48A2-A34F-A1EF8BDE1A1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S119</xm:sqref>
        </x14:conditionalFormatting>
        <x14:conditionalFormatting xmlns:xm="http://schemas.microsoft.com/office/excel/2006/main">
          <x14:cfRule type="cellIs" priority="2338" operator="between" id="{97CDF61F-E3CE-44A8-ACED-545C937F35B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339" operator="equal" id="{582E3DA4-ECAC-49B6-9CEF-E732688FB1F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S119</xm:sqref>
        </x14:conditionalFormatting>
        <x14:conditionalFormatting xmlns:xm="http://schemas.microsoft.com/office/excel/2006/main">
          <x14:cfRule type="cellIs" priority="2335" operator="equal" id="{E9611BED-02B0-474A-BD30-D1B34D6CAB4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36" operator="equal" id="{A32E5580-8CA7-4566-A114-DEBEF8A71B6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2332" operator="equal" id="{C98099CC-C2C1-48C8-BE6B-D77B5A9646A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33" operator="equal" id="{F2F91ACF-C7FB-4E40-BAAB-1CD99D72CA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34" operator="equal" id="{D70F4753-1586-418E-8A84-F51EA085675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2330" operator="equal" id="{22AE3EA3-E09F-4C36-BFF4-26D4F5FA44C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31" operator="equal" id="{750833B5-CA82-4CAB-9567-A3BACCD1F2E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2329" operator="between" id="{8B9032AE-2690-4DCE-8500-625E08A7566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2328" operator="between" id="{089D649D-B8EC-4267-A44E-65C857B4504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2327" operator="between" id="{98D96B7E-2CE8-42FB-A1CF-677B04AE58F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2326" operator="between" id="{AAA0B0A1-B903-47AE-A7E0-AEEB4F9D1AB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2325" operator="between" id="{9DF5C121-9413-4142-9677-CFB9BB82499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2323" operator="between" id="{30BCF1FB-AF44-42A8-A72B-4A3351F35E8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324" operator="equal" id="{1E21653D-AE44-47D0-9DE3-5B8137A896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cellIs" priority="2320" operator="equal" id="{8BD1C1C9-8C3F-40E2-84B8-B3CA315DE22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21" operator="equal" id="{20625BC7-25A7-4CC4-BAD2-D1AFA18F317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2317" operator="equal" id="{566A6977-111A-46A2-AC30-EC726F0F1C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18" operator="equal" id="{A984FDC2-1133-41BB-8312-FAFB363DA01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19" operator="equal" id="{521BDB6D-3D5C-40B2-88FD-D22F02E1419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2315" operator="equal" id="{EA91C284-4FC1-4BF9-911C-EFF31D02217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16" operator="equal" id="{16BA07EF-8BC4-4D58-B3CD-3563588B321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2314" operator="between" id="{C42C184B-4512-4F97-816E-2AB60226CD8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2313" operator="between" id="{2663B485-F845-480F-BBE8-8FE6C45891A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2312" operator="between" id="{E77893B7-98A0-4EDA-848A-237A885602D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2311" operator="between" id="{A0A85547-11C9-42EC-AFF1-392E881C6C9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2310" operator="between" id="{D2C005F5-E605-41A2-888D-EB72046E303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2308" operator="between" id="{6A377AAF-7DB3-4AE4-9305-3585D6B0810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309" operator="equal" id="{FF991676-1234-42A2-BE4E-C07C5906571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cellIs" priority="2305" operator="equal" id="{A9DD71AD-D396-41A8-ACF0-F393CAD955D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06" operator="equal" id="{FCA4D373-B8E1-4D36-A76C-99F32F40D35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S136</xm:sqref>
        </x14:conditionalFormatting>
        <x14:conditionalFormatting xmlns:xm="http://schemas.microsoft.com/office/excel/2006/main">
          <x14:cfRule type="cellIs" priority="2302" operator="equal" id="{A3E5B103-B345-49BB-9A98-B7B15DCB78A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03" operator="equal" id="{42812A9D-47DD-4185-9E4D-4F081858ECD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04" operator="equal" id="{B16E32EF-67FF-4B8F-831C-7AB8ED04476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S136</xm:sqref>
        </x14:conditionalFormatting>
        <x14:conditionalFormatting xmlns:xm="http://schemas.microsoft.com/office/excel/2006/main">
          <x14:cfRule type="cellIs" priority="2300" operator="equal" id="{78BFAA52-CB75-4562-AC94-A3539422198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01" operator="equal" id="{CFEA93A1-F8FE-4F09-958F-D768B6EABF0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S136</xm:sqref>
        </x14:conditionalFormatting>
        <x14:conditionalFormatting xmlns:xm="http://schemas.microsoft.com/office/excel/2006/main">
          <x14:cfRule type="cellIs" priority="2299" operator="between" id="{2F4FC9DF-E32C-40B1-B402-210D95B2B9F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S136</xm:sqref>
        </x14:conditionalFormatting>
        <x14:conditionalFormatting xmlns:xm="http://schemas.microsoft.com/office/excel/2006/main">
          <x14:cfRule type="cellIs" priority="2298" operator="between" id="{E20C04B5-6DAF-4C78-94E0-4DD6593F9E6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S136</xm:sqref>
        </x14:conditionalFormatting>
        <x14:conditionalFormatting xmlns:xm="http://schemas.microsoft.com/office/excel/2006/main">
          <x14:cfRule type="cellIs" priority="2297" operator="between" id="{A90D5946-EA28-41EB-86AA-F97AFD0F45F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S136</xm:sqref>
        </x14:conditionalFormatting>
        <x14:conditionalFormatting xmlns:xm="http://schemas.microsoft.com/office/excel/2006/main">
          <x14:cfRule type="cellIs" priority="2296" operator="between" id="{4411A069-8BE4-4F4A-A356-1A49AF3A767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S136</xm:sqref>
        </x14:conditionalFormatting>
        <x14:conditionalFormatting xmlns:xm="http://schemas.microsoft.com/office/excel/2006/main">
          <x14:cfRule type="cellIs" priority="2295" operator="between" id="{DFBC8558-A2AA-47BA-B4E0-69A62CA95DB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S136</xm:sqref>
        </x14:conditionalFormatting>
        <x14:conditionalFormatting xmlns:xm="http://schemas.microsoft.com/office/excel/2006/main">
          <x14:cfRule type="cellIs" priority="2293" operator="between" id="{9E5E5516-36A0-432B-8FC2-92C159B36CB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294" operator="equal" id="{692C64EB-2B9F-449C-8648-B142AEE7FA3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S136</xm:sqref>
        </x14:conditionalFormatting>
        <x14:conditionalFormatting xmlns:xm="http://schemas.microsoft.com/office/excel/2006/main">
          <x14:cfRule type="cellIs" priority="2290" operator="equal" id="{0D376C59-218F-48AB-9414-D2F0CE87044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91" operator="equal" id="{F7DD29A7-CBEB-4859-B3CB-4EFB8E0B4D1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2287" operator="equal" id="{F2CD241D-066F-433F-81ED-859745FE0D2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88" operator="equal" id="{BD8DB9E4-2CCA-433A-85E9-2A26B6DE54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89" operator="equal" id="{7B374814-3E15-4C17-8F64-D776767E860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2285" operator="equal" id="{6A0FB008-880E-48C9-8E2E-259BBE3A17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86" operator="equal" id="{8E3A7FD3-4C64-40B7-921F-4089FB7106C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2284" operator="between" id="{45DC1E42-CCD4-4D37-8F94-51E988A8BCD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2283" operator="between" id="{CBC2E8E9-B422-4869-9C94-94AC8DCA2D6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2282" operator="between" id="{1C54A717-B000-427E-A1EB-551C043CB9F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2281" operator="between" id="{AE78D0C0-10CA-4234-B6E6-AC41C65EB71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2280" operator="between" id="{22CB9A62-33B7-417A-B642-6A71E156467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2278" operator="between" id="{48FFCA29-477B-4D3E-B641-A2121E3A657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279" operator="equal" id="{F5748995-4D07-4274-9378-813C8DB8BF5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ellIs" priority="2274" operator="equal" id="{F6EB6CF2-B94F-4FA7-9E17-6CBBC38C3BE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75" operator="equal" id="{3C8C2951-1689-4124-9AA8-A2A227A1EE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76" operator="equal" id="{6C5D3A79-01C5-4AD1-B41B-7AE943820D3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S192:V192</xm:sqref>
        </x14:conditionalFormatting>
        <x14:conditionalFormatting xmlns:xm="http://schemas.microsoft.com/office/excel/2006/main">
          <x14:cfRule type="cellIs" priority="2272" operator="equal" id="{C695E5CA-A0E7-4E96-BF02-62E62BC0802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73" operator="equal" id="{6BA7D3BF-CCA3-4369-A4A9-D2FC0631A3B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S192:V192</xm:sqref>
        </x14:conditionalFormatting>
        <x14:conditionalFormatting xmlns:xm="http://schemas.microsoft.com/office/excel/2006/main">
          <x14:cfRule type="cellIs" priority="2271" operator="between" id="{0600E632-46A9-4376-8CEE-E9920428B73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S192:V192</xm:sqref>
        </x14:conditionalFormatting>
        <x14:conditionalFormatting xmlns:xm="http://schemas.microsoft.com/office/excel/2006/main">
          <x14:cfRule type="cellIs" priority="2270" operator="between" id="{D77B7EC6-41DB-411D-889B-135EDB44070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S192:V192</xm:sqref>
        </x14:conditionalFormatting>
        <x14:conditionalFormatting xmlns:xm="http://schemas.microsoft.com/office/excel/2006/main">
          <x14:cfRule type="cellIs" priority="2269" operator="between" id="{7B901F11-E0CE-4149-8894-EF9B3B28C9F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S192:V192</xm:sqref>
        </x14:conditionalFormatting>
        <x14:conditionalFormatting xmlns:xm="http://schemas.microsoft.com/office/excel/2006/main">
          <x14:cfRule type="cellIs" priority="2268" operator="between" id="{6041AE64-11E3-46B7-A66F-C08F5C649FF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S192:V192</xm:sqref>
        </x14:conditionalFormatting>
        <x14:conditionalFormatting xmlns:xm="http://schemas.microsoft.com/office/excel/2006/main">
          <x14:cfRule type="cellIs" priority="2267" operator="between" id="{0842982B-A52C-4C19-B20F-0760E39EDC3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S192:V192</xm:sqref>
        </x14:conditionalFormatting>
        <x14:conditionalFormatting xmlns:xm="http://schemas.microsoft.com/office/excel/2006/main">
          <x14:cfRule type="cellIs" priority="2265" operator="between" id="{4DD54474-FB27-4271-818C-EA4FE4B7355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266" operator="equal" id="{23330EB3-18E3-4DAB-ABE4-B0CFF660422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S192:V192</xm:sqref>
        </x14:conditionalFormatting>
        <x14:conditionalFormatting xmlns:xm="http://schemas.microsoft.com/office/excel/2006/main">
          <x14:cfRule type="cellIs" priority="2264" operator="between" id="{CF28E21D-327E-4276-83D8-5AF8D5693CF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S192:V192</xm:sqref>
        </x14:conditionalFormatting>
        <x14:conditionalFormatting xmlns:xm="http://schemas.microsoft.com/office/excel/2006/main">
          <x14:cfRule type="cellIs" priority="2261" operator="equal" id="{AFD73D2E-2E63-4156-BD2D-51A8949506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62" operator="equal" id="{AF98B695-2367-42AD-AAD4-762B0618B78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63" operator="equal" id="{2CA3F3AF-9725-4464-816A-0AE8E29CDD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S128:S131</xm:sqref>
        </x14:conditionalFormatting>
        <x14:conditionalFormatting xmlns:xm="http://schemas.microsoft.com/office/excel/2006/main">
          <x14:cfRule type="cellIs" priority="2260" operator="between" id="{D6146962-6559-4EF2-AA10-FA220FFDE8C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S128:S131</xm:sqref>
        </x14:conditionalFormatting>
        <x14:conditionalFormatting xmlns:xm="http://schemas.microsoft.com/office/excel/2006/main">
          <x14:cfRule type="cellIs" priority="2259" operator="between" id="{35DE2A54-C4A0-4B63-9DD4-F2A15016AC7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S128:S131</xm:sqref>
        </x14:conditionalFormatting>
        <x14:conditionalFormatting xmlns:xm="http://schemas.microsoft.com/office/excel/2006/main">
          <x14:cfRule type="cellIs" priority="2258" operator="between" id="{AEFC3F70-A18D-434C-AE75-1631B14DD97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S128:S131</xm:sqref>
        </x14:conditionalFormatting>
        <x14:conditionalFormatting xmlns:xm="http://schemas.microsoft.com/office/excel/2006/main">
          <x14:cfRule type="cellIs" priority="2257" operator="between" id="{E88561ED-E159-40FB-969A-DD89FC9C7D9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S128:S131</xm:sqref>
        </x14:conditionalFormatting>
        <x14:conditionalFormatting xmlns:xm="http://schemas.microsoft.com/office/excel/2006/main">
          <x14:cfRule type="cellIs" priority="2256" operator="between" id="{05BB15D0-81C0-4E97-A25A-A24F0DA6D18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S128:S131</xm:sqref>
        </x14:conditionalFormatting>
        <x14:conditionalFormatting xmlns:xm="http://schemas.microsoft.com/office/excel/2006/main">
          <x14:cfRule type="cellIs" priority="2254" operator="equal" id="{D516C034-CBFC-4572-8BBA-4A2C2AFC6A2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55" operator="equal" id="{276845D8-32C7-4828-B322-C11449C2A72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S128:S131</xm:sqref>
        </x14:conditionalFormatting>
        <x14:conditionalFormatting xmlns:xm="http://schemas.microsoft.com/office/excel/2006/main">
          <x14:cfRule type="cellIs" priority="2252" operator="between" id="{151CA08C-8639-4DD8-9D56-51897F185FA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253" operator="equal" id="{D6873DAA-5C7D-466E-91FF-48E17B12AF6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S128:S131</xm:sqref>
        </x14:conditionalFormatting>
        <x14:conditionalFormatting xmlns:xm="http://schemas.microsoft.com/office/excel/2006/main">
          <x14:cfRule type="cellIs" priority="2249" operator="equal" id="{7F765323-213C-429A-876C-7C4F1A0019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50" operator="equal" id="{A2A7C310-A8BD-4CED-8F7E-CB83E3A650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S162:S164</xm:sqref>
        </x14:conditionalFormatting>
        <x14:conditionalFormatting xmlns:xm="http://schemas.microsoft.com/office/excel/2006/main">
          <x14:cfRule type="cellIs" priority="2246" operator="equal" id="{0D05C54D-8D4D-4B55-A9CB-106F8653FF9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47" operator="equal" id="{92ACAB54-A54E-4F12-801B-757FB7DCF12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48" operator="equal" id="{C7923EA4-067E-4F0A-A667-A2CD431F7A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S162:S164</xm:sqref>
        </x14:conditionalFormatting>
        <x14:conditionalFormatting xmlns:xm="http://schemas.microsoft.com/office/excel/2006/main">
          <x14:cfRule type="cellIs" priority="2245" operator="between" id="{23E33A08-0F6C-4D7F-ADE0-374D86A51C3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S162:S164</xm:sqref>
        </x14:conditionalFormatting>
        <x14:conditionalFormatting xmlns:xm="http://schemas.microsoft.com/office/excel/2006/main">
          <x14:cfRule type="cellIs" priority="2244" operator="between" id="{77427AFF-42A9-4B56-A6C8-085CFC1E4B3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S162:S164</xm:sqref>
        </x14:conditionalFormatting>
        <x14:conditionalFormatting xmlns:xm="http://schemas.microsoft.com/office/excel/2006/main">
          <x14:cfRule type="cellIs" priority="2243" operator="between" id="{64D3F5AF-DF02-44A0-A243-7AC9E2E0121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S162:S164</xm:sqref>
        </x14:conditionalFormatting>
        <x14:conditionalFormatting xmlns:xm="http://schemas.microsoft.com/office/excel/2006/main">
          <x14:cfRule type="cellIs" priority="2242" operator="between" id="{4AF8BEFB-9A82-4C96-BFE6-9503C701C1C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S162:S164</xm:sqref>
        </x14:conditionalFormatting>
        <x14:conditionalFormatting xmlns:xm="http://schemas.microsoft.com/office/excel/2006/main">
          <x14:cfRule type="cellIs" priority="2241" operator="between" id="{79DE6B5C-6CC3-4D4E-95A7-F5AB8F21429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S162:S164</xm:sqref>
        </x14:conditionalFormatting>
        <x14:conditionalFormatting xmlns:xm="http://schemas.microsoft.com/office/excel/2006/main">
          <x14:cfRule type="cellIs" priority="2239" operator="between" id="{7A1244D8-9D47-4D51-85A0-269460520E8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240" operator="equal" id="{265CDAA6-165D-46E5-8E52-9380158A7E9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S162:S164</xm:sqref>
        </x14:conditionalFormatting>
        <x14:conditionalFormatting xmlns:xm="http://schemas.microsoft.com/office/excel/2006/main">
          <x14:cfRule type="cellIs" priority="2235" operator="equal" id="{B5169A9F-1E88-4850-A3B1-EBFD86459D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36" operator="equal" id="{FF1EF529-5472-43E7-B2AB-107F6C0913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37" operator="equal" id="{06074D45-8BC9-4290-B3A5-C765580F905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S187</xm:sqref>
        </x14:conditionalFormatting>
        <x14:conditionalFormatting xmlns:xm="http://schemas.microsoft.com/office/excel/2006/main">
          <x14:cfRule type="cellIs" priority="2233" operator="equal" id="{6B86D3B8-FE71-48CB-8B17-135B2FB29C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34" operator="equal" id="{906B9C74-424B-43A7-9E15-F91DFC07ED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S187</xm:sqref>
        </x14:conditionalFormatting>
        <x14:conditionalFormatting xmlns:xm="http://schemas.microsoft.com/office/excel/2006/main">
          <x14:cfRule type="cellIs" priority="2232" operator="between" id="{B2FE4E60-8D6C-4608-B116-3815011EDDD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S187</xm:sqref>
        </x14:conditionalFormatting>
        <x14:conditionalFormatting xmlns:xm="http://schemas.microsoft.com/office/excel/2006/main">
          <x14:cfRule type="cellIs" priority="2231" operator="between" id="{2731864D-99A1-49C4-8638-E75D22A4762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S187</xm:sqref>
        </x14:conditionalFormatting>
        <x14:conditionalFormatting xmlns:xm="http://schemas.microsoft.com/office/excel/2006/main">
          <x14:cfRule type="cellIs" priority="2230" operator="between" id="{1B8FBCC8-4E0D-4963-A0D1-ED970D9ED54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S187</xm:sqref>
        </x14:conditionalFormatting>
        <x14:conditionalFormatting xmlns:xm="http://schemas.microsoft.com/office/excel/2006/main">
          <x14:cfRule type="cellIs" priority="2229" operator="between" id="{67424A10-C829-43DE-BF7C-69C39D7D3C6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S187</xm:sqref>
        </x14:conditionalFormatting>
        <x14:conditionalFormatting xmlns:xm="http://schemas.microsoft.com/office/excel/2006/main">
          <x14:cfRule type="cellIs" priority="2228" operator="between" id="{CB328F3E-6CB8-4568-80EA-C647F92B3C7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S187</xm:sqref>
        </x14:conditionalFormatting>
        <x14:conditionalFormatting xmlns:xm="http://schemas.microsoft.com/office/excel/2006/main">
          <x14:cfRule type="cellIs" priority="2226" operator="between" id="{DCC0F973-9E46-41D5-8D60-19CD28BEE26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227" operator="equal" id="{CFA25950-EE31-4685-B363-33F114A72C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S187</xm:sqref>
        </x14:conditionalFormatting>
        <x14:conditionalFormatting xmlns:xm="http://schemas.microsoft.com/office/excel/2006/main">
          <x14:cfRule type="cellIs" priority="2223" operator="equal" id="{917E1B0B-78B1-4718-A0D6-336A974B9B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24" operator="equal" id="{ECADBC9F-4FA4-4140-9C8D-0B4AD125D6E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S126:S127</xm:sqref>
        </x14:conditionalFormatting>
        <x14:conditionalFormatting xmlns:xm="http://schemas.microsoft.com/office/excel/2006/main">
          <x14:cfRule type="cellIs" priority="2220" operator="equal" id="{9CEC9006-7F92-4872-BAD1-C0570005F64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21" operator="equal" id="{A7019172-928D-4F76-9477-6E5E1D745D7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22" operator="equal" id="{DB189934-9248-4B20-BCB0-DAA0F881824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S126:S127</xm:sqref>
        </x14:conditionalFormatting>
        <x14:conditionalFormatting xmlns:xm="http://schemas.microsoft.com/office/excel/2006/main">
          <x14:cfRule type="cellIs" priority="2218" operator="equal" id="{396B3B0C-3739-483C-AEBB-9BD2E895CB9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19" operator="equal" id="{ECAD8553-64D9-43B8-97CD-764E7649B17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S126:S127</xm:sqref>
        </x14:conditionalFormatting>
        <x14:conditionalFormatting xmlns:xm="http://schemas.microsoft.com/office/excel/2006/main">
          <x14:cfRule type="cellIs" priority="2217" operator="between" id="{9B418D52-68DC-49F8-A0F6-350B60E759F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S126:S127</xm:sqref>
        </x14:conditionalFormatting>
        <x14:conditionalFormatting xmlns:xm="http://schemas.microsoft.com/office/excel/2006/main">
          <x14:cfRule type="cellIs" priority="2216" operator="between" id="{638084DE-C4AB-4CDD-835E-1FDA6296B90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S126:S127</xm:sqref>
        </x14:conditionalFormatting>
        <x14:conditionalFormatting xmlns:xm="http://schemas.microsoft.com/office/excel/2006/main">
          <x14:cfRule type="cellIs" priority="2215" operator="between" id="{D8B494D4-00C4-4DD1-8D63-7C9F85EBFD9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S126:S127</xm:sqref>
        </x14:conditionalFormatting>
        <x14:conditionalFormatting xmlns:xm="http://schemas.microsoft.com/office/excel/2006/main">
          <x14:cfRule type="cellIs" priority="2214" operator="between" id="{7FFDC96C-E1A5-45E5-89E5-170E31BBB7C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S126:S127</xm:sqref>
        </x14:conditionalFormatting>
        <x14:conditionalFormatting xmlns:xm="http://schemas.microsoft.com/office/excel/2006/main">
          <x14:cfRule type="cellIs" priority="2213" operator="between" id="{F9934012-0F94-4106-97B0-27D54F01BEC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S126:S127</xm:sqref>
        </x14:conditionalFormatting>
        <x14:conditionalFormatting xmlns:xm="http://schemas.microsoft.com/office/excel/2006/main">
          <x14:cfRule type="cellIs" priority="2211" operator="between" id="{665992ED-3A78-4AFA-B1D2-AF5AA49A1C4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212" operator="equal" id="{C013A2FB-64CB-4AA8-A594-C6AD072ADF7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S126:S127</xm:sqref>
        </x14:conditionalFormatting>
        <x14:conditionalFormatting xmlns:xm="http://schemas.microsoft.com/office/excel/2006/main">
          <x14:cfRule type="cellIs" priority="2208" operator="equal" id="{7C291377-BBF9-4985-8E2C-0F5E9FBE01F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09" operator="equal" id="{448AE570-DCFF-4DF7-95E0-0FD0C0E0B2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S137:S146</xm:sqref>
        </x14:conditionalFormatting>
        <x14:conditionalFormatting xmlns:xm="http://schemas.microsoft.com/office/excel/2006/main">
          <x14:cfRule type="cellIs" priority="2205" operator="equal" id="{0C3FD84E-962A-4378-9211-BA836EABDE7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06" operator="equal" id="{A5FA774B-F3E2-4F99-AB2B-DCA48B59313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07" operator="equal" id="{417C73D2-963B-4C40-A7EB-2730133FCF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S137:S146</xm:sqref>
        </x14:conditionalFormatting>
        <x14:conditionalFormatting xmlns:xm="http://schemas.microsoft.com/office/excel/2006/main">
          <x14:cfRule type="cellIs" priority="2203" operator="equal" id="{3520F92F-061C-42D9-AC01-83AA757C8EC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04" operator="equal" id="{FFACDEB7-2135-4296-8DF1-61B25F4DAA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S137:S146</xm:sqref>
        </x14:conditionalFormatting>
        <x14:conditionalFormatting xmlns:xm="http://schemas.microsoft.com/office/excel/2006/main">
          <x14:cfRule type="cellIs" priority="2202" operator="between" id="{37061AC6-2CD2-4E6C-9FE7-A21A0752535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S137:S146</xm:sqref>
        </x14:conditionalFormatting>
        <x14:conditionalFormatting xmlns:xm="http://schemas.microsoft.com/office/excel/2006/main">
          <x14:cfRule type="cellIs" priority="2201" operator="between" id="{3B4DFA7A-1EC2-49E0-B1BB-011D70584B6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S137:S146</xm:sqref>
        </x14:conditionalFormatting>
        <x14:conditionalFormatting xmlns:xm="http://schemas.microsoft.com/office/excel/2006/main">
          <x14:cfRule type="cellIs" priority="2200" operator="between" id="{072C80C0-0773-4743-8E45-5F56DD680FA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S137:S146</xm:sqref>
        </x14:conditionalFormatting>
        <x14:conditionalFormatting xmlns:xm="http://schemas.microsoft.com/office/excel/2006/main">
          <x14:cfRule type="cellIs" priority="2199" operator="between" id="{980EB337-6435-44A8-8EC8-966A1754E12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S137:S146</xm:sqref>
        </x14:conditionalFormatting>
        <x14:conditionalFormatting xmlns:xm="http://schemas.microsoft.com/office/excel/2006/main">
          <x14:cfRule type="cellIs" priority="2198" operator="between" id="{60931C74-2B6E-454F-9BC6-68A1AF708F7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S137:S146</xm:sqref>
        </x14:conditionalFormatting>
        <x14:conditionalFormatting xmlns:xm="http://schemas.microsoft.com/office/excel/2006/main">
          <x14:cfRule type="cellIs" priority="2196" operator="between" id="{3CC16A6A-901C-4B95-AE51-994EC9BC1E5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197" operator="equal" id="{34EB25A2-722A-41C3-9893-52C74C9BA9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S137:S146</xm:sqref>
        </x14:conditionalFormatting>
        <x14:conditionalFormatting xmlns:xm="http://schemas.microsoft.com/office/excel/2006/main">
          <x14:cfRule type="cellIs" priority="2192" operator="equal" id="{022697E1-0F0D-4830-98B8-CC95D2950D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93" operator="equal" id="{DB5D6C83-FDFD-4C60-ABB7-E6D2A7542B8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94" operator="equal" id="{918F42D0-5B93-479E-96BB-1E8740CDA9C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S95 W95</xm:sqref>
        </x14:conditionalFormatting>
        <x14:conditionalFormatting xmlns:xm="http://schemas.microsoft.com/office/excel/2006/main">
          <x14:cfRule type="cellIs" priority="2191" operator="between" id="{E0D09CDB-699B-48CC-BEBB-309C1303C9F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S95 W95</xm:sqref>
        </x14:conditionalFormatting>
        <x14:conditionalFormatting xmlns:xm="http://schemas.microsoft.com/office/excel/2006/main">
          <x14:cfRule type="cellIs" priority="2190" operator="between" id="{6AE8D1B0-BF2E-4B5C-8D9F-4604AF62DE1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S95 W95</xm:sqref>
        </x14:conditionalFormatting>
        <x14:conditionalFormatting xmlns:xm="http://schemas.microsoft.com/office/excel/2006/main">
          <x14:cfRule type="cellIs" priority="2189" operator="between" id="{B544C90C-FFE0-48F6-9499-E4BC3E17B73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S95 W95</xm:sqref>
        </x14:conditionalFormatting>
        <x14:conditionalFormatting xmlns:xm="http://schemas.microsoft.com/office/excel/2006/main">
          <x14:cfRule type="cellIs" priority="2188" operator="between" id="{D2DBBF40-AABB-4928-9594-6246B85E8FB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S95 W95</xm:sqref>
        </x14:conditionalFormatting>
        <x14:conditionalFormatting xmlns:xm="http://schemas.microsoft.com/office/excel/2006/main">
          <x14:cfRule type="cellIs" priority="2187" operator="between" id="{05E8C36D-E6D6-4E4A-B094-2B819CE1E37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S95 W95</xm:sqref>
        </x14:conditionalFormatting>
        <x14:conditionalFormatting xmlns:xm="http://schemas.microsoft.com/office/excel/2006/main">
          <x14:cfRule type="cellIs" priority="2185" operator="equal" id="{2BFD7918-026B-459D-8D02-86568DEEE4A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86" operator="equal" id="{24292B7A-4B2B-481B-B458-D15CAD0D1E6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S95 W95</xm:sqref>
        </x14:conditionalFormatting>
        <x14:conditionalFormatting xmlns:xm="http://schemas.microsoft.com/office/excel/2006/main">
          <x14:cfRule type="cellIs" priority="2183" operator="between" id="{447227F1-75BB-469F-B6A3-D12C2C8D91F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184" operator="equal" id="{F48F8EF2-0442-40AC-AC6C-0B6CC2E36DD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S95 W95</xm:sqref>
        </x14:conditionalFormatting>
        <x14:conditionalFormatting xmlns:xm="http://schemas.microsoft.com/office/excel/2006/main">
          <x14:cfRule type="cellIs" priority="2179" operator="equal" id="{70EFCFFC-5073-4CC5-83A5-CE706DBB804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80" operator="equal" id="{A52A9ABB-5780-4E27-82EA-355078E919A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81" operator="equal" id="{BD9BBBB5-1E57-4F93-935E-FB5F8B2199B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R89:S89</xm:sqref>
        </x14:conditionalFormatting>
        <x14:conditionalFormatting xmlns:xm="http://schemas.microsoft.com/office/excel/2006/main">
          <x14:cfRule type="cellIs" priority="2178" operator="between" id="{D8DDA187-AA78-4C2A-B7AF-8C7E8DBE4D3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R89:S89</xm:sqref>
        </x14:conditionalFormatting>
        <x14:conditionalFormatting xmlns:xm="http://schemas.microsoft.com/office/excel/2006/main">
          <x14:cfRule type="cellIs" priority="2177" operator="between" id="{6FDB3F2D-1ED4-4802-9FA3-1B320A2FBB4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R89:S89</xm:sqref>
        </x14:conditionalFormatting>
        <x14:conditionalFormatting xmlns:xm="http://schemas.microsoft.com/office/excel/2006/main">
          <x14:cfRule type="cellIs" priority="2176" operator="between" id="{E68FBEB9-39F2-486A-A43C-7B36A254B14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R89:S89</xm:sqref>
        </x14:conditionalFormatting>
        <x14:conditionalFormatting xmlns:xm="http://schemas.microsoft.com/office/excel/2006/main">
          <x14:cfRule type="cellIs" priority="2175" operator="between" id="{75C31404-C8B2-4AB1-81F0-306BC42496B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R89:S89</xm:sqref>
        </x14:conditionalFormatting>
        <x14:conditionalFormatting xmlns:xm="http://schemas.microsoft.com/office/excel/2006/main">
          <x14:cfRule type="cellIs" priority="2174" operator="between" id="{0D33FD2A-EA17-42B8-97F3-B7167945134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R89:S89</xm:sqref>
        </x14:conditionalFormatting>
        <x14:conditionalFormatting xmlns:xm="http://schemas.microsoft.com/office/excel/2006/main">
          <x14:cfRule type="cellIs" priority="2172" operator="equal" id="{BEF166C6-9369-4F23-8458-A6A0F0DDCD8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73" operator="equal" id="{F4EEA74E-5317-4180-B84B-84650AE2865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R89:S89</xm:sqref>
        </x14:conditionalFormatting>
        <x14:conditionalFormatting xmlns:xm="http://schemas.microsoft.com/office/excel/2006/main">
          <x14:cfRule type="cellIs" priority="2170" operator="between" id="{9842F3EF-7DFC-431C-A694-BD8CDE2E39F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171" operator="equal" id="{D508262B-6C71-49DC-B094-5140D29809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R89:S89</xm:sqref>
        </x14:conditionalFormatting>
        <x14:conditionalFormatting xmlns:xm="http://schemas.microsoft.com/office/excel/2006/main">
          <x14:cfRule type="cellIs" priority="2167" operator="equal" id="{4B96B32A-C1E0-4705-931C-C372449B81A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68" operator="equal" id="{81600980-E392-4C3E-AF5A-C1D58B9627C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T147:T159</xm:sqref>
        </x14:conditionalFormatting>
        <x14:conditionalFormatting xmlns:xm="http://schemas.microsoft.com/office/excel/2006/main">
          <x14:cfRule type="cellIs" priority="2164" operator="equal" id="{5659A9DB-5897-4139-8F93-5010C52529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65" operator="equal" id="{E2BB004E-F224-49C3-B750-D1C6F3AF454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66" operator="equal" id="{3B6F93B2-6759-4892-B7D3-45535462693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T147:T159 T51:T59 T96:T97 T90:T94 T61:T67</xm:sqref>
        </x14:conditionalFormatting>
        <x14:conditionalFormatting xmlns:xm="http://schemas.microsoft.com/office/excel/2006/main">
          <x14:cfRule type="cellIs" priority="2163" operator="between" id="{B6954683-61DD-409B-A9CB-FDF9514C747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T147:T159 T96:T97 T14:T49 T90:T94 T61:T67 T51:T59</xm:sqref>
        </x14:conditionalFormatting>
        <x14:conditionalFormatting xmlns:xm="http://schemas.microsoft.com/office/excel/2006/main">
          <x14:cfRule type="cellIs" priority="2162" operator="between" id="{955466E2-4E16-48CD-AA7E-93E30BD7D37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T147:T159 T96:T97 T14:T49 T90:T94 T61:T67 T51:T59</xm:sqref>
        </x14:conditionalFormatting>
        <x14:conditionalFormatting xmlns:xm="http://schemas.microsoft.com/office/excel/2006/main">
          <x14:cfRule type="cellIs" priority="2161" operator="between" id="{BDBEAAE1-FE46-40DA-9EE6-2F2304E4ED0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T147:T159 T96:T97 T14:T49 T90:T94 T61:T67 T51:T59</xm:sqref>
        </x14:conditionalFormatting>
        <x14:conditionalFormatting xmlns:xm="http://schemas.microsoft.com/office/excel/2006/main">
          <x14:cfRule type="cellIs" priority="2160" operator="between" id="{6CA726F9-FD3F-4050-AD58-E404006FB81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T147:T159 T96:T97 T14:T49 T90:T94 T61:T67 T51:T59</xm:sqref>
        </x14:conditionalFormatting>
        <x14:conditionalFormatting xmlns:xm="http://schemas.microsoft.com/office/excel/2006/main">
          <x14:cfRule type="cellIs" priority="2159" operator="between" id="{B0D16225-29C7-4DFA-A8E3-8374E3F78BE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T147:T159 T96:T97 T14:T49 T90:T94 T61:T67 T51:T59</xm:sqref>
        </x14:conditionalFormatting>
        <x14:conditionalFormatting xmlns:xm="http://schemas.microsoft.com/office/excel/2006/main">
          <x14:cfRule type="cellIs" priority="2157" operator="between" id="{4AE3ECEF-5803-4CBD-9163-D0DA83A75FB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158" operator="equal" id="{ACEB1ED3-29D3-4311-A1F5-D28C71269D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T147:T159</xm:sqref>
        </x14:conditionalFormatting>
        <x14:conditionalFormatting xmlns:xm="http://schemas.microsoft.com/office/excel/2006/main">
          <x14:cfRule type="cellIs" priority="2155" operator="equal" id="{7D1659D7-34FE-45A9-A0B1-3D95D44FCC3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56" operator="equal" id="{A548DC5F-7948-4E34-873C-8F9777E582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T96:T97 T14:T49 T90:T94 T61:T67 T51:T59</xm:sqref>
        </x14:conditionalFormatting>
        <x14:conditionalFormatting xmlns:xm="http://schemas.microsoft.com/office/excel/2006/main">
          <x14:cfRule type="cellIs" priority="2152" operator="equal" id="{77EDCA76-931B-4232-AA8F-FDB5B98360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53" operator="equal" id="{BFBF2460-9058-4B61-AAAD-26E43ADFDA7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54" operator="equal" id="{10DA0639-3EE3-4440-B6A0-FA30A038CF8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T14:T49</xm:sqref>
        </x14:conditionalFormatting>
        <x14:conditionalFormatting xmlns:xm="http://schemas.microsoft.com/office/excel/2006/main">
          <x14:cfRule type="cellIs" priority="2150" operator="equal" id="{03FA6386-8EC8-4C58-AA12-1AD77AC946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51" operator="equal" id="{DE5A451F-331A-40B0-9B17-AA61287AB2F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T14:T49</xm:sqref>
        </x14:conditionalFormatting>
        <x14:conditionalFormatting xmlns:xm="http://schemas.microsoft.com/office/excel/2006/main">
          <x14:cfRule type="cellIs" priority="2148" operator="between" id="{F16F68EF-6BEC-480F-959B-A7EA67B2BAC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149" operator="equal" id="{153E6A3A-DD81-4D73-BB99-590716EBE4C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T96:T97 T14:T49 T90:T94 T61:T67 T51:T59</xm:sqref>
        </x14:conditionalFormatting>
        <x14:conditionalFormatting xmlns:xm="http://schemas.microsoft.com/office/excel/2006/main">
          <x14:cfRule type="cellIs" priority="2145" operator="equal" id="{18DBC9E6-DC67-463F-BD20-DD459672641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46" operator="equal" id="{DA2C72BB-AE5D-4388-AB24-8189CFC07BF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T113 T120:T125 T132:T135 T99:T109</xm:sqref>
        </x14:conditionalFormatting>
        <x14:conditionalFormatting xmlns:xm="http://schemas.microsoft.com/office/excel/2006/main">
          <x14:cfRule type="cellIs" priority="2142" operator="equal" id="{DEF00398-389A-4101-9223-71B4475A674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43" operator="equal" id="{1990F17C-DAF9-4B90-8127-96DE28205BF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44" operator="equal" id="{3B06A22E-FBD8-4B6D-BD03-C036ADC45C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T183 T167:T181 T113 T120:T125 T132:T135 T188:T190 T99:T109</xm:sqref>
        </x14:conditionalFormatting>
        <x14:conditionalFormatting xmlns:xm="http://schemas.microsoft.com/office/excel/2006/main">
          <x14:cfRule type="cellIs" priority="2140" operator="equal" id="{46C2B0C3-116A-4AB1-82C0-08E26E95007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41" operator="equal" id="{793D0786-BC40-49B5-B262-CBF57C6654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T183 T167:T181 T113 T120:T125 T132:T135 T188:T190 T99:T109</xm:sqref>
        </x14:conditionalFormatting>
        <x14:conditionalFormatting xmlns:xm="http://schemas.microsoft.com/office/excel/2006/main">
          <x14:cfRule type="cellIs" priority="2139" operator="between" id="{976B7BD6-74C5-4B07-AD45-688B538AFE7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T183 T167:T181 T113 T120:T125 T132:T135 T188:T190 T99:T109</xm:sqref>
        </x14:conditionalFormatting>
        <x14:conditionalFormatting xmlns:xm="http://schemas.microsoft.com/office/excel/2006/main">
          <x14:cfRule type="cellIs" priority="2138" operator="between" id="{8CA250A2-5367-4C83-8416-E3F1058B739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T183 T167:T181 T113 T120:T125 T132:T135 T188:T190 T99:T109</xm:sqref>
        </x14:conditionalFormatting>
        <x14:conditionalFormatting xmlns:xm="http://schemas.microsoft.com/office/excel/2006/main">
          <x14:cfRule type="cellIs" priority="2137" operator="between" id="{55533381-9EF3-4BAA-BBA3-3F3A3D010A6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T183 T167:T181 T113 T120:T125 T132:T135 T188:T190 T99:T109</xm:sqref>
        </x14:conditionalFormatting>
        <x14:conditionalFormatting xmlns:xm="http://schemas.microsoft.com/office/excel/2006/main">
          <x14:cfRule type="cellIs" priority="2136" operator="between" id="{12C84AE6-173A-4C32-A4AD-5730B9B4D27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T183 T167:T181 T113 T120:T125 T132:T135 T188:T190 T99:T109</xm:sqref>
        </x14:conditionalFormatting>
        <x14:conditionalFormatting xmlns:xm="http://schemas.microsoft.com/office/excel/2006/main">
          <x14:cfRule type="cellIs" priority="2135" operator="between" id="{9C39D5E8-6D56-4476-9AD0-697C419354B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T183 T167:T181 T113 T120:T125 T132:T135 T188:T190 T99:T109</xm:sqref>
        </x14:conditionalFormatting>
        <x14:conditionalFormatting xmlns:xm="http://schemas.microsoft.com/office/excel/2006/main">
          <x14:cfRule type="cellIs" priority="2133" operator="between" id="{6932220D-DD6F-4F9D-A94C-4AED6403945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134" operator="equal" id="{FE6B0A86-677B-4648-A745-D856EEDA9D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T183 T167:T181 T113 T120:T125 T132:T135 T188:T190 T99:T109</xm:sqref>
        </x14:conditionalFormatting>
        <x14:conditionalFormatting xmlns:xm="http://schemas.microsoft.com/office/excel/2006/main">
          <x14:cfRule type="cellIs" priority="2131" operator="equal" id="{2A2395E4-CD37-4BBE-A08A-895D68A55C3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32" operator="equal" id="{BC5941C9-AC9C-430F-9A9B-5B794A96963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T190</xm:sqref>
        </x14:conditionalFormatting>
        <x14:conditionalFormatting xmlns:xm="http://schemas.microsoft.com/office/excel/2006/main">
          <x14:cfRule type="cellIs" priority="2129" operator="equal" id="{07D9DA39-DF21-4488-9960-3A802CBBCF4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30" operator="equal" id="{045C10BC-C106-4D6D-A926-4DD3C167AB0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T167:T181 T183</xm:sqref>
        </x14:conditionalFormatting>
        <x14:conditionalFormatting xmlns:xm="http://schemas.microsoft.com/office/excel/2006/main">
          <x14:cfRule type="cellIs" priority="2126" operator="equal" id="{87BD9395-D88E-465D-9DC4-835226CB8BF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27" operator="equal" id="{A4D71C01-2327-430C-B80C-847454A983E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28" operator="equal" id="{D66D2C10-1D23-45E1-971F-4692E7EDAEE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T184</xm:sqref>
        </x14:conditionalFormatting>
        <x14:conditionalFormatting xmlns:xm="http://schemas.microsoft.com/office/excel/2006/main">
          <x14:cfRule type="cellIs" priority="2124" operator="equal" id="{A776A83B-6E87-46B3-86B9-CC0B56B71E6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25" operator="equal" id="{30BEB530-7CC5-4595-B2F2-7737267240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T184</xm:sqref>
        </x14:conditionalFormatting>
        <x14:conditionalFormatting xmlns:xm="http://schemas.microsoft.com/office/excel/2006/main">
          <x14:cfRule type="cellIs" priority="2123" operator="between" id="{C53609D4-42BA-44AA-A3C5-40D30B87036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T184</xm:sqref>
        </x14:conditionalFormatting>
        <x14:conditionalFormatting xmlns:xm="http://schemas.microsoft.com/office/excel/2006/main">
          <x14:cfRule type="cellIs" priority="2122" operator="between" id="{39CFEDC1-65B8-43B5-8DDB-50BC9528D7B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T184</xm:sqref>
        </x14:conditionalFormatting>
        <x14:conditionalFormatting xmlns:xm="http://schemas.microsoft.com/office/excel/2006/main">
          <x14:cfRule type="cellIs" priority="2121" operator="between" id="{C6F53F23-08D4-477B-A2C3-51D171667C9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T184</xm:sqref>
        </x14:conditionalFormatting>
        <x14:conditionalFormatting xmlns:xm="http://schemas.microsoft.com/office/excel/2006/main">
          <x14:cfRule type="cellIs" priority="2120" operator="between" id="{2B40C69D-01B9-4B66-A87D-2774D2BFED8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T184</xm:sqref>
        </x14:conditionalFormatting>
        <x14:conditionalFormatting xmlns:xm="http://schemas.microsoft.com/office/excel/2006/main">
          <x14:cfRule type="cellIs" priority="2119" operator="between" id="{8FA055E3-F5E6-4071-AB2D-49ADD3416DC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T184</xm:sqref>
        </x14:conditionalFormatting>
        <x14:conditionalFormatting xmlns:xm="http://schemas.microsoft.com/office/excel/2006/main">
          <x14:cfRule type="cellIs" priority="2117" operator="between" id="{8C65DD59-2EE8-4A58-BC01-CEE69891EB1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118" operator="equal" id="{99C8648D-760D-4EAC-86B7-87E02BBF06E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T184</xm:sqref>
        </x14:conditionalFormatting>
        <x14:conditionalFormatting xmlns:xm="http://schemas.microsoft.com/office/excel/2006/main">
          <x14:cfRule type="cellIs" priority="2111" operator="equal" id="{F171A750-ED4A-499C-BF0F-C6F12D9C530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12" operator="equal" id="{116CE1D7-1C8F-4EED-9073-1C67CA33F9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T182</xm:sqref>
        </x14:conditionalFormatting>
        <x14:conditionalFormatting xmlns:xm="http://schemas.microsoft.com/office/excel/2006/main">
          <x14:cfRule type="cellIs" priority="2110" operator="between" id="{57FB8296-9CEF-4F31-B4A6-14CDB654DFB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T182</xm:sqref>
        </x14:conditionalFormatting>
        <x14:conditionalFormatting xmlns:xm="http://schemas.microsoft.com/office/excel/2006/main">
          <x14:cfRule type="cellIs" priority="2109" operator="between" id="{CABC4333-E3FE-4CC4-BF49-94CA4CED1B2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T182</xm:sqref>
        </x14:conditionalFormatting>
        <x14:conditionalFormatting xmlns:xm="http://schemas.microsoft.com/office/excel/2006/main">
          <x14:cfRule type="cellIs" priority="2108" operator="between" id="{8C821E91-A6AD-4DAB-91AA-9131D7F80AF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T182</xm:sqref>
        </x14:conditionalFormatting>
        <x14:conditionalFormatting xmlns:xm="http://schemas.microsoft.com/office/excel/2006/main">
          <x14:cfRule type="cellIs" priority="2107" operator="between" id="{5873CCDD-0D72-42E6-B090-7BF906EB127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T182</xm:sqref>
        </x14:conditionalFormatting>
        <x14:conditionalFormatting xmlns:xm="http://schemas.microsoft.com/office/excel/2006/main">
          <x14:cfRule type="cellIs" priority="2106" operator="between" id="{A830D914-EC2D-454A-B521-93BDE5A3CF9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T182</xm:sqref>
        </x14:conditionalFormatting>
        <x14:conditionalFormatting xmlns:xm="http://schemas.microsoft.com/office/excel/2006/main">
          <x14:cfRule type="cellIs" priority="2104" operator="between" id="{BB572198-7196-4FFC-ADE7-085FD9CCF12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105" operator="equal" id="{9652626B-9665-4D0B-936D-A0CB5D7767B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T182</xm:sqref>
        </x14:conditionalFormatting>
        <x14:conditionalFormatting xmlns:xm="http://schemas.microsoft.com/office/excel/2006/main">
          <x14:cfRule type="cellIs" priority="2113" operator="equal" id="{BDF3F503-E475-491F-9F21-783002D6E36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14" operator="equal" id="{16127AF9-C3E4-4855-95C2-C06A0B509FD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15" operator="equal" id="{75EB68CB-3D35-44E9-B283-1361BC39F98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T182</xm:sqref>
        </x14:conditionalFormatting>
        <x14:conditionalFormatting xmlns:xm="http://schemas.microsoft.com/office/excel/2006/main">
          <x14:cfRule type="cellIs" priority="2102" operator="equal" id="{D32FC729-04CC-4B2F-A964-0EC68D32638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03" operator="equal" id="{73FF0202-8694-453E-AA95-040ED51FC40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T182</xm:sqref>
        </x14:conditionalFormatting>
        <x14:conditionalFormatting xmlns:xm="http://schemas.microsoft.com/office/excel/2006/main">
          <x14:cfRule type="cellIs" priority="2061" operator="equal" id="{98EC37F8-095B-456D-860E-ACE58A8F9C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62" operator="equal" id="{CF3DB64C-E664-479C-AD97-90DA68152C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T98</xm:sqref>
        </x14:conditionalFormatting>
        <x14:conditionalFormatting xmlns:xm="http://schemas.microsoft.com/office/excel/2006/main">
          <x14:cfRule type="cellIs" priority="2059" operator="equal" id="{9EF0DBD4-7AC2-4E5D-988C-16E2C75608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60" operator="equal" id="{87A8DC20-E077-4A49-B05D-64E4F3747F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T98</xm:sqref>
        </x14:conditionalFormatting>
        <x14:conditionalFormatting xmlns:xm="http://schemas.microsoft.com/office/excel/2006/main">
          <x14:cfRule type="cellIs" priority="2056" operator="equal" id="{CFCA988B-6E8C-417C-9BD5-34284EE6148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57" operator="equal" id="{FA884932-EECE-42FF-9269-1BD5607D79A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58" operator="equal" id="{DF3AC658-98EF-4331-BFA4-B0B0E228A1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T98</xm:sqref>
        </x14:conditionalFormatting>
        <x14:conditionalFormatting xmlns:xm="http://schemas.microsoft.com/office/excel/2006/main">
          <x14:cfRule type="cellIs" priority="2055" operator="between" id="{15E713C4-EDC2-4F01-A705-B6ED676B0AE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T98</xm:sqref>
        </x14:conditionalFormatting>
        <x14:conditionalFormatting xmlns:xm="http://schemas.microsoft.com/office/excel/2006/main">
          <x14:cfRule type="cellIs" priority="2054" operator="between" id="{DD440198-F92C-421A-B68E-B72E9656411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T98</xm:sqref>
        </x14:conditionalFormatting>
        <x14:conditionalFormatting xmlns:xm="http://schemas.microsoft.com/office/excel/2006/main">
          <x14:cfRule type="cellIs" priority="2053" operator="between" id="{342759A4-6DA0-46C4-991D-864F35366CD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T98</xm:sqref>
        </x14:conditionalFormatting>
        <x14:conditionalFormatting xmlns:xm="http://schemas.microsoft.com/office/excel/2006/main">
          <x14:cfRule type="cellIs" priority="2052" operator="between" id="{8DDDB6B6-E336-4DD5-8A9F-3EDEA4A221B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T98</xm:sqref>
        </x14:conditionalFormatting>
        <x14:conditionalFormatting xmlns:xm="http://schemas.microsoft.com/office/excel/2006/main">
          <x14:cfRule type="cellIs" priority="2051" operator="between" id="{FCBC8901-FB65-49D4-9688-D360B4FBD54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T98</xm:sqref>
        </x14:conditionalFormatting>
        <x14:conditionalFormatting xmlns:xm="http://schemas.microsoft.com/office/excel/2006/main">
          <x14:cfRule type="cellIs" priority="2049" operator="between" id="{82984A39-651D-468C-A177-F6CAF6F8147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050" operator="equal" id="{9D32C80C-74B8-4CC0-BC6E-8E070B25D0E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T98</xm:sqref>
        </x14:conditionalFormatting>
        <x14:conditionalFormatting xmlns:xm="http://schemas.microsoft.com/office/excel/2006/main">
          <x14:cfRule type="cellIs" priority="2046" operator="equal" id="{9CEFFF12-7555-433D-B09E-917C48DEA94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47" operator="equal" id="{38B2E543-0B04-4B9A-B0DC-DFC8D8C4AE8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48" operator="equal" id="{F1B6A573-C482-4671-A75D-4C3F4970C62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T98</xm:sqref>
        </x14:conditionalFormatting>
        <x14:conditionalFormatting xmlns:xm="http://schemas.microsoft.com/office/excel/2006/main">
          <x14:cfRule type="cellIs" priority="2044" operator="equal" id="{D2427BFD-577F-42DC-801D-26FDBCCEC4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45" operator="equal" id="{C68BAC89-A329-48B6-9D50-7D5A72577CB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T98</xm:sqref>
        </x14:conditionalFormatting>
        <x14:conditionalFormatting xmlns:xm="http://schemas.microsoft.com/office/excel/2006/main">
          <x14:cfRule type="cellIs" priority="2027" operator="equal" id="{33525BE4-C49D-4FEE-B623-BDEEAE501D7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28" operator="equal" id="{3DC82B8F-5563-4796-82B8-70B1061ACB7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2024" operator="equal" id="{49E75CF5-670B-4757-9B09-C2ADDA078F5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25" operator="equal" id="{31A5DF4C-77C6-4201-9EC4-A34BAD6DBDF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26" operator="equal" id="{414684DC-C06A-4D17-B51B-BFB90DDBAE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2022" operator="equal" id="{C41BD491-8F2D-470F-B34C-F83F2F79AE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23" operator="equal" id="{7F7332D9-BAD0-449A-B700-60438B181F0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2021" operator="between" id="{101063B1-DA23-499B-913E-600DA998518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2020" operator="between" id="{B1FB3DFE-4FC2-423C-827C-3DD33AE73BC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2019" operator="between" id="{52DFC809-43CE-4C61-95DF-C3E6E454E09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2018" operator="between" id="{9787E1E5-B1F9-48AA-8EC1-65DCD2AEC50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2017" operator="between" id="{0FE79AB0-43FB-4756-B9B7-53E369D18E6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2015" operator="between" id="{C105B664-4983-488C-A866-41640221BD3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016" operator="equal" id="{AB7F42ED-7CCF-4BCE-A9E4-01A8B91597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cellIs" priority="2012" operator="equal" id="{B0977C2D-FDCA-4A87-82C6-15DC325505B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13" operator="equal" id="{4FF7BC38-40E7-42E8-B9A6-D555CA795AA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T118</xm:sqref>
        </x14:conditionalFormatting>
        <x14:conditionalFormatting xmlns:xm="http://schemas.microsoft.com/office/excel/2006/main">
          <x14:cfRule type="cellIs" priority="2009" operator="equal" id="{D0076F71-2329-4EA7-961F-FAA9933D60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10" operator="equal" id="{FC2EF6F6-39A5-4AA3-878D-23899206AE5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11" operator="equal" id="{E88C1F19-F0F7-44AC-BBA4-2FA33D3EF93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T118</xm:sqref>
        </x14:conditionalFormatting>
        <x14:conditionalFormatting xmlns:xm="http://schemas.microsoft.com/office/excel/2006/main">
          <x14:cfRule type="cellIs" priority="2007" operator="equal" id="{CCBE2F04-34B0-4370-99EB-8467B904A24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08" operator="equal" id="{2F092F20-2174-4352-90BD-B009174C4BC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T118</xm:sqref>
        </x14:conditionalFormatting>
        <x14:conditionalFormatting xmlns:xm="http://schemas.microsoft.com/office/excel/2006/main">
          <x14:cfRule type="cellIs" priority="2006" operator="between" id="{C9000E28-84D7-40CF-81D4-0B6FA6302CA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T118</xm:sqref>
        </x14:conditionalFormatting>
        <x14:conditionalFormatting xmlns:xm="http://schemas.microsoft.com/office/excel/2006/main">
          <x14:cfRule type="cellIs" priority="2005" operator="between" id="{40BEE42C-A530-441A-AB7C-468D03BE48E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T118</xm:sqref>
        </x14:conditionalFormatting>
        <x14:conditionalFormatting xmlns:xm="http://schemas.microsoft.com/office/excel/2006/main">
          <x14:cfRule type="cellIs" priority="2004" operator="between" id="{31D0E0CC-D816-4182-A31D-1C41667B19B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T118</xm:sqref>
        </x14:conditionalFormatting>
        <x14:conditionalFormatting xmlns:xm="http://schemas.microsoft.com/office/excel/2006/main">
          <x14:cfRule type="cellIs" priority="2003" operator="between" id="{1CDA2C07-6BB3-4514-A734-BF835C7EDF6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T118</xm:sqref>
        </x14:conditionalFormatting>
        <x14:conditionalFormatting xmlns:xm="http://schemas.microsoft.com/office/excel/2006/main">
          <x14:cfRule type="cellIs" priority="2002" operator="between" id="{5F562161-ECE1-4325-9FFF-6BCAFDE5E08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T118</xm:sqref>
        </x14:conditionalFormatting>
        <x14:conditionalFormatting xmlns:xm="http://schemas.microsoft.com/office/excel/2006/main">
          <x14:cfRule type="cellIs" priority="2000" operator="between" id="{B8783810-34BE-4515-9D13-11599BA0766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001" operator="equal" id="{8FA117F9-E652-4077-8741-506CF52E585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T118</xm:sqref>
        </x14:conditionalFormatting>
        <x14:conditionalFormatting xmlns:xm="http://schemas.microsoft.com/office/excel/2006/main">
          <x14:cfRule type="cellIs" priority="1997" operator="equal" id="{D681FF26-048A-480F-9D47-40997F83B89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98" operator="equal" id="{A11D4AE5-29B2-46F2-A61B-7FE080BA5F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T119</xm:sqref>
        </x14:conditionalFormatting>
        <x14:conditionalFormatting xmlns:xm="http://schemas.microsoft.com/office/excel/2006/main">
          <x14:cfRule type="cellIs" priority="1994" operator="equal" id="{730AF3AF-8960-47B7-9DFE-F827E3E151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95" operator="equal" id="{C8A0396B-0874-46DE-BEE6-427371C3D9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96" operator="equal" id="{94613C52-84A3-4D20-9EE5-3CBAC4492E2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T119</xm:sqref>
        </x14:conditionalFormatting>
        <x14:conditionalFormatting xmlns:xm="http://schemas.microsoft.com/office/excel/2006/main">
          <x14:cfRule type="cellIs" priority="1992" operator="equal" id="{C3862E75-D1F4-4DB8-9DD9-A61EBD493F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93" operator="equal" id="{AEF9C195-A3D4-41C6-A57A-F73EB3FDCC6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T119</xm:sqref>
        </x14:conditionalFormatting>
        <x14:conditionalFormatting xmlns:xm="http://schemas.microsoft.com/office/excel/2006/main">
          <x14:cfRule type="cellIs" priority="1991" operator="between" id="{19E63618-6A0F-4139-A1FE-3E3128B058D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T119</xm:sqref>
        </x14:conditionalFormatting>
        <x14:conditionalFormatting xmlns:xm="http://schemas.microsoft.com/office/excel/2006/main">
          <x14:cfRule type="cellIs" priority="1990" operator="between" id="{338AEA47-54FA-4288-A66B-93E0A410E62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T119</xm:sqref>
        </x14:conditionalFormatting>
        <x14:conditionalFormatting xmlns:xm="http://schemas.microsoft.com/office/excel/2006/main">
          <x14:cfRule type="cellIs" priority="1989" operator="between" id="{F8A4702E-451D-4C08-9E6C-F97E0B88E42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T119</xm:sqref>
        </x14:conditionalFormatting>
        <x14:conditionalFormatting xmlns:xm="http://schemas.microsoft.com/office/excel/2006/main">
          <x14:cfRule type="cellIs" priority="1988" operator="between" id="{80832927-9589-4FEE-BF60-E87C9DA5517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T119</xm:sqref>
        </x14:conditionalFormatting>
        <x14:conditionalFormatting xmlns:xm="http://schemas.microsoft.com/office/excel/2006/main">
          <x14:cfRule type="cellIs" priority="1987" operator="between" id="{7E704EF6-8570-4A8C-8A52-D14CCA0DB38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T119</xm:sqref>
        </x14:conditionalFormatting>
        <x14:conditionalFormatting xmlns:xm="http://schemas.microsoft.com/office/excel/2006/main">
          <x14:cfRule type="cellIs" priority="1985" operator="between" id="{C2E3FB9D-0660-4DE5-986F-A7C47402E12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986" operator="equal" id="{FB7A5953-5618-4AFE-A393-562B9EAF63A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T119</xm:sqref>
        </x14:conditionalFormatting>
        <x14:conditionalFormatting xmlns:xm="http://schemas.microsoft.com/office/excel/2006/main">
          <x14:cfRule type="cellIs" priority="1982" operator="equal" id="{E89CB8FD-2833-4F08-8D74-7B988D143C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83" operator="equal" id="{B03D08B4-7D21-4FA9-88C8-01D01485496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1979" operator="equal" id="{F5013834-2B7D-4E66-B7BD-72692E563A3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80" operator="equal" id="{067136F2-16EE-4D7B-8110-1DFB61C8389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81" operator="equal" id="{094B6BE6-3684-4EE2-90AC-03667EC3688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1977" operator="equal" id="{FFE51A9B-5041-4F06-8BD7-747A531D19E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78" operator="equal" id="{57312275-7448-4D8D-A09E-8B78A49A019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1976" operator="between" id="{455E861A-A089-45C1-8841-939275D3BC3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1975" operator="between" id="{576C2EAC-A009-4E34-87F6-12DD6B48CE3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1974" operator="between" id="{983554F8-1D75-41D9-AF94-8AD091FB994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1973" operator="between" id="{E7433A38-942C-4846-9C03-DCBE4D1004D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1972" operator="between" id="{B591F380-6850-432A-B82F-9B2FB401E37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1970" operator="between" id="{89187033-5D33-4FE2-9D5B-AC8A7108F21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971" operator="equal" id="{F58D9C05-FEDA-477B-8036-0EAC61B4F41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cellIs" priority="1967" operator="equal" id="{0C022BFF-78EB-43D0-8418-24CCFFC9F9F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68" operator="equal" id="{C1743705-ED52-4875-A446-AAA1CEB8E3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1964" operator="equal" id="{DAE1514D-3934-4942-BCC2-1785CE6D25C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65" operator="equal" id="{577EB7C9-DF7B-4160-9A1B-6EC77DB53D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66" operator="equal" id="{AA2436B6-EE85-4FF6-9879-743119750E0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1962" operator="equal" id="{17A0CDE3-582A-4506-8767-C6D54A13B8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63" operator="equal" id="{36D82E3F-B81C-462A-B595-D511264E0D2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1961" operator="between" id="{D90B0773-6B12-4816-947F-A0B227695A1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1960" operator="between" id="{549F3050-A991-4E64-82DB-F4D93E632A7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1959" operator="between" id="{E45132C6-3742-4069-996B-D3B423B368C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1958" operator="between" id="{AE95ED3E-A179-418D-8B08-B72FC96FFCF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1957" operator="between" id="{A81B0AD4-C9D1-4568-BAD7-897CC2D05FB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1955" operator="between" id="{45DE171B-AAC3-4E37-BDEE-1F5874E867F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956" operator="equal" id="{64D91D51-4347-48E5-AFD1-9A13751BC1B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cellIs" priority="1952" operator="equal" id="{E583F65B-461A-45B7-ABB0-8602F84302F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53" operator="equal" id="{8DAF9638-86E7-4D59-B349-65367AF9048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T136</xm:sqref>
        </x14:conditionalFormatting>
        <x14:conditionalFormatting xmlns:xm="http://schemas.microsoft.com/office/excel/2006/main">
          <x14:cfRule type="cellIs" priority="1949" operator="equal" id="{13E7A019-5CAF-4865-8DA2-07D6982CEC6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50" operator="equal" id="{EDEC8516-2F37-4181-9972-660438B2D0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51" operator="equal" id="{48B356A3-446B-403F-B95D-9769E4C98D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T136</xm:sqref>
        </x14:conditionalFormatting>
        <x14:conditionalFormatting xmlns:xm="http://schemas.microsoft.com/office/excel/2006/main">
          <x14:cfRule type="cellIs" priority="1947" operator="equal" id="{79B2E132-979C-484D-BBBA-8CB43686146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48" operator="equal" id="{B41EFABA-ABFD-4C0A-B0C0-FC695531F7C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T136</xm:sqref>
        </x14:conditionalFormatting>
        <x14:conditionalFormatting xmlns:xm="http://schemas.microsoft.com/office/excel/2006/main">
          <x14:cfRule type="cellIs" priority="1946" operator="between" id="{22E7DBF7-E1A6-4776-830F-07EC100D68D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T136</xm:sqref>
        </x14:conditionalFormatting>
        <x14:conditionalFormatting xmlns:xm="http://schemas.microsoft.com/office/excel/2006/main">
          <x14:cfRule type="cellIs" priority="1945" operator="between" id="{DBAF19C3-082E-4561-AC2C-D792ADE9180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T136</xm:sqref>
        </x14:conditionalFormatting>
        <x14:conditionalFormatting xmlns:xm="http://schemas.microsoft.com/office/excel/2006/main">
          <x14:cfRule type="cellIs" priority="1944" operator="between" id="{8920BC03-9548-4B5D-8BB9-3F9EA834B49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T136</xm:sqref>
        </x14:conditionalFormatting>
        <x14:conditionalFormatting xmlns:xm="http://schemas.microsoft.com/office/excel/2006/main">
          <x14:cfRule type="cellIs" priority="1943" operator="between" id="{A0A9BFE8-DBCB-46EB-B2FE-3406EA47FA5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T136</xm:sqref>
        </x14:conditionalFormatting>
        <x14:conditionalFormatting xmlns:xm="http://schemas.microsoft.com/office/excel/2006/main">
          <x14:cfRule type="cellIs" priority="1942" operator="between" id="{64480426-20D3-49A0-AE6D-8DDB39B5704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T136</xm:sqref>
        </x14:conditionalFormatting>
        <x14:conditionalFormatting xmlns:xm="http://schemas.microsoft.com/office/excel/2006/main">
          <x14:cfRule type="cellIs" priority="1940" operator="between" id="{797CCB9B-EB40-4F44-9B4B-0FA6E6C5600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941" operator="equal" id="{C609CB34-BFB4-4318-8525-D7F7F9CAA8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T136</xm:sqref>
        </x14:conditionalFormatting>
        <x14:conditionalFormatting xmlns:xm="http://schemas.microsoft.com/office/excel/2006/main">
          <x14:cfRule type="cellIs" priority="1937" operator="equal" id="{9087A72D-898C-4A51-94B7-74FE38F5CDE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38" operator="equal" id="{1F3D6353-B93E-4178-AA5D-710B2B74A2C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1934" operator="equal" id="{A459CF9D-EAE7-4958-8741-962FA4C3F48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35" operator="equal" id="{F055256B-48B0-4DBF-B5C6-DFB56457335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36" operator="equal" id="{C5891341-5750-4E5C-A6A0-D27F6FF745F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1932" operator="equal" id="{6F58ED20-CCB7-487C-8960-044B340AC4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33" operator="equal" id="{FB508700-530D-4692-A0D4-6A77BE42DE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1931" operator="between" id="{32F66D14-DF45-4911-AAC4-1D1DE62A5BE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1930" operator="between" id="{97015B68-D437-44E5-9004-510769EE03A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1929" operator="between" id="{846A7B24-46F8-47E2-9F17-C92497EE327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1928" operator="between" id="{7AEBC0A7-A3C4-40A9-8D8B-0CE16ECE791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1927" operator="between" id="{D18EFE0C-2F66-48FA-B501-BC7370ACDBE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1925" operator="between" id="{22577062-0CA4-493A-BC2E-DBCD52095C7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926" operator="equal" id="{DA869E60-7D4E-4813-B95A-ABDF17AE3BC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cellIs" priority="1921" operator="equal" id="{F875656C-BDC9-4E40-9324-2ECDF22C23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22" operator="equal" id="{6FB7F653-9A0C-453D-8525-611C2EB135B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23" operator="equal" id="{D4B6789B-A529-4E72-95E1-BEEE4C2B4B2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T129:T131</xm:sqref>
        </x14:conditionalFormatting>
        <x14:conditionalFormatting xmlns:xm="http://schemas.microsoft.com/office/excel/2006/main">
          <x14:cfRule type="cellIs" priority="1920" operator="between" id="{4D4101D6-F948-4285-9FFF-E1F6FD5BEC3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T129:T131</xm:sqref>
        </x14:conditionalFormatting>
        <x14:conditionalFormatting xmlns:xm="http://schemas.microsoft.com/office/excel/2006/main">
          <x14:cfRule type="cellIs" priority="1919" operator="between" id="{57362286-253F-4279-AE31-A49BB55B6AA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T129:T131</xm:sqref>
        </x14:conditionalFormatting>
        <x14:conditionalFormatting xmlns:xm="http://schemas.microsoft.com/office/excel/2006/main">
          <x14:cfRule type="cellIs" priority="1918" operator="between" id="{FAFA2548-06C2-4E3A-A101-7804B6FE161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T129:T131</xm:sqref>
        </x14:conditionalFormatting>
        <x14:conditionalFormatting xmlns:xm="http://schemas.microsoft.com/office/excel/2006/main">
          <x14:cfRule type="cellIs" priority="1917" operator="between" id="{6116DCC9-AB64-4F86-9977-498DEA9F74C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T129:T131</xm:sqref>
        </x14:conditionalFormatting>
        <x14:conditionalFormatting xmlns:xm="http://schemas.microsoft.com/office/excel/2006/main">
          <x14:cfRule type="cellIs" priority="1916" operator="between" id="{69D499C0-4C85-4336-B1AA-8B8CD0CA9FA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T129:T131</xm:sqref>
        </x14:conditionalFormatting>
        <x14:conditionalFormatting xmlns:xm="http://schemas.microsoft.com/office/excel/2006/main">
          <x14:cfRule type="cellIs" priority="1914" operator="equal" id="{63E4A5C7-B680-412E-B412-B4E970264DF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15" operator="equal" id="{F561D611-A00B-45E8-99F4-C8EA7CAB143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T129:T131</xm:sqref>
        </x14:conditionalFormatting>
        <x14:conditionalFormatting xmlns:xm="http://schemas.microsoft.com/office/excel/2006/main">
          <x14:cfRule type="cellIs" priority="1912" operator="between" id="{D644C7B6-3BAD-4D3E-AC63-4906C8AA4D4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913" operator="equal" id="{4D43F504-8CEA-4C8F-A4C0-97BD09D108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T129:T131</xm:sqref>
        </x14:conditionalFormatting>
        <x14:conditionalFormatting xmlns:xm="http://schemas.microsoft.com/office/excel/2006/main">
          <x14:cfRule type="cellIs" priority="1909" operator="equal" id="{01E60A43-3B15-4EDA-9452-418B1447855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10" operator="equal" id="{ECC81B11-9E33-43D1-9D76-F414B16DB8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T162:T164</xm:sqref>
        </x14:conditionalFormatting>
        <x14:conditionalFormatting xmlns:xm="http://schemas.microsoft.com/office/excel/2006/main">
          <x14:cfRule type="cellIs" priority="1906" operator="equal" id="{8312F94D-C570-4903-BFD4-F3C003B91A1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07" operator="equal" id="{8D9C6C94-BC92-4305-934F-DEF335E5B5D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08" operator="equal" id="{178CEB78-5453-4D87-9ED4-FD95652D170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T162:T164</xm:sqref>
        </x14:conditionalFormatting>
        <x14:conditionalFormatting xmlns:xm="http://schemas.microsoft.com/office/excel/2006/main">
          <x14:cfRule type="cellIs" priority="1905" operator="between" id="{D3408682-BFE5-44C7-9247-ED54187637A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T162:T164</xm:sqref>
        </x14:conditionalFormatting>
        <x14:conditionalFormatting xmlns:xm="http://schemas.microsoft.com/office/excel/2006/main">
          <x14:cfRule type="cellIs" priority="1904" operator="between" id="{7C4220C6-92F0-4D34-98C0-D4693E41DF3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T162:T164</xm:sqref>
        </x14:conditionalFormatting>
        <x14:conditionalFormatting xmlns:xm="http://schemas.microsoft.com/office/excel/2006/main">
          <x14:cfRule type="cellIs" priority="1903" operator="between" id="{BD307A6A-EED3-4405-B73C-23FBBE7319B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T162:T164</xm:sqref>
        </x14:conditionalFormatting>
        <x14:conditionalFormatting xmlns:xm="http://schemas.microsoft.com/office/excel/2006/main">
          <x14:cfRule type="cellIs" priority="1902" operator="between" id="{6333A492-1449-4EC2-AEAC-10364DE7FE7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T162:T164</xm:sqref>
        </x14:conditionalFormatting>
        <x14:conditionalFormatting xmlns:xm="http://schemas.microsoft.com/office/excel/2006/main">
          <x14:cfRule type="cellIs" priority="1901" operator="between" id="{C9C6AC0B-6F06-4155-AAEF-F7FCD759E4E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T162:T164</xm:sqref>
        </x14:conditionalFormatting>
        <x14:conditionalFormatting xmlns:xm="http://schemas.microsoft.com/office/excel/2006/main">
          <x14:cfRule type="cellIs" priority="1899" operator="between" id="{3B2BC701-70FC-4D23-B28D-31A9C1B5C7A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900" operator="equal" id="{4B5D0502-87DC-492B-81E7-5AA8647A39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T162:T164</xm:sqref>
        </x14:conditionalFormatting>
        <x14:conditionalFormatting xmlns:xm="http://schemas.microsoft.com/office/excel/2006/main">
          <x14:cfRule type="cellIs" priority="1895" operator="equal" id="{C33D0D38-80D3-4C17-8F93-3167275A46D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96" operator="equal" id="{D2FAA322-3061-4760-AFC0-C95B9FF003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97" operator="equal" id="{2DCF7629-5B02-43D6-A5A3-C962E79E78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T187</xm:sqref>
        </x14:conditionalFormatting>
        <x14:conditionalFormatting xmlns:xm="http://schemas.microsoft.com/office/excel/2006/main">
          <x14:cfRule type="cellIs" priority="1893" operator="equal" id="{6748D568-C8C3-4E4C-B645-AC25278C602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94" operator="equal" id="{A6C2AD98-B68A-4076-9E34-D8B6D598323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T187</xm:sqref>
        </x14:conditionalFormatting>
        <x14:conditionalFormatting xmlns:xm="http://schemas.microsoft.com/office/excel/2006/main">
          <x14:cfRule type="cellIs" priority="1892" operator="between" id="{334B9096-B914-412C-88E2-BE668157234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T187</xm:sqref>
        </x14:conditionalFormatting>
        <x14:conditionalFormatting xmlns:xm="http://schemas.microsoft.com/office/excel/2006/main">
          <x14:cfRule type="cellIs" priority="1891" operator="between" id="{A414F10C-EBD9-47ED-B148-7E79C93FD7F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T187</xm:sqref>
        </x14:conditionalFormatting>
        <x14:conditionalFormatting xmlns:xm="http://schemas.microsoft.com/office/excel/2006/main">
          <x14:cfRule type="cellIs" priority="1890" operator="between" id="{244F8435-0F7B-41F4-B781-7DC058A8718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T187</xm:sqref>
        </x14:conditionalFormatting>
        <x14:conditionalFormatting xmlns:xm="http://schemas.microsoft.com/office/excel/2006/main">
          <x14:cfRule type="cellIs" priority="1889" operator="between" id="{CBD7674F-D53F-4668-866A-E5B8263ECBB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T187</xm:sqref>
        </x14:conditionalFormatting>
        <x14:conditionalFormatting xmlns:xm="http://schemas.microsoft.com/office/excel/2006/main">
          <x14:cfRule type="cellIs" priority="1888" operator="between" id="{6FB070A7-5F95-4D4E-9F39-D85C10EFB08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T187</xm:sqref>
        </x14:conditionalFormatting>
        <x14:conditionalFormatting xmlns:xm="http://schemas.microsoft.com/office/excel/2006/main">
          <x14:cfRule type="cellIs" priority="1886" operator="between" id="{4BBEE00C-D662-4F08-A7E8-87F1C035DD4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887" operator="equal" id="{96BB0F84-6F60-4562-AC49-36C4D9FD2A7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T187</xm:sqref>
        </x14:conditionalFormatting>
        <x14:conditionalFormatting xmlns:xm="http://schemas.microsoft.com/office/excel/2006/main">
          <x14:cfRule type="cellIs" priority="1883" operator="equal" id="{1A18C738-A7F1-46C0-B07E-67148DB1208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84" operator="equal" id="{78A41496-86F9-4932-9C00-5E566E55EB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T126:T127</xm:sqref>
        </x14:conditionalFormatting>
        <x14:conditionalFormatting xmlns:xm="http://schemas.microsoft.com/office/excel/2006/main">
          <x14:cfRule type="cellIs" priority="1880" operator="equal" id="{9D22F2B9-3B98-4ED1-A328-5CA0D881766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81" operator="equal" id="{3CFE52CE-41C7-4092-9838-3043F0FFEDA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82" operator="equal" id="{19740445-4EE2-4D23-B97A-D4F87436D9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T126:T127</xm:sqref>
        </x14:conditionalFormatting>
        <x14:conditionalFormatting xmlns:xm="http://schemas.microsoft.com/office/excel/2006/main">
          <x14:cfRule type="cellIs" priority="1878" operator="equal" id="{E57BBCA1-B702-4B90-B9C5-B309FC2A51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79" operator="equal" id="{3278CC95-5FF4-4384-A76B-A132522C648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T126:T127</xm:sqref>
        </x14:conditionalFormatting>
        <x14:conditionalFormatting xmlns:xm="http://schemas.microsoft.com/office/excel/2006/main">
          <x14:cfRule type="cellIs" priority="1877" operator="between" id="{A491F7F3-25C1-45E5-BE54-9EF18E9F9D2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T126:T127</xm:sqref>
        </x14:conditionalFormatting>
        <x14:conditionalFormatting xmlns:xm="http://schemas.microsoft.com/office/excel/2006/main">
          <x14:cfRule type="cellIs" priority="1876" operator="between" id="{8B5287E6-BA2A-4B54-9BA7-CA0C50ACDF8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T126:T127</xm:sqref>
        </x14:conditionalFormatting>
        <x14:conditionalFormatting xmlns:xm="http://schemas.microsoft.com/office/excel/2006/main">
          <x14:cfRule type="cellIs" priority="1875" operator="between" id="{956782BC-19F2-4136-98CB-AEE80D041C3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T126:T127</xm:sqref>
        </x14:conditionalFormatting>
        <x14:conditionalFormatting xmlns:xm="http://schemas.microsoft.com/office/excel/2006/main">
          <x14:cfRule type="cellIs" priority="1874" operator="between" id="{540A6E52-F186-4F4E-9F01-2D813FC736F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T126:T127</xm:sqref>
        </x14:conditionalFormatting>
        <x14:conditionalFormatting xmlns:xm="http://schemas.microsoft.com/office/excel/2006/main">
          <x14:cfRule type="cellIs" priority="1873" operator="between" id="{F000B582-0DBA-4DD6-AED6-4A2570233BC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T126:T127</xm:sqref>
        </x14:conditionalFormatting>
        <x14:conditionalFormatting xmlns:xm="http://schemas.microsoft.com/office/excel/2006/main">
          <x14:cfRule type="cellIs" priority="1871" operator="between" id="{F4C06C39-70CA-417B-9783-52E1E5732F8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872" operator="equal" id="{6BCD66BB-BC1F-4B85-B672-66DC9369F9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T126:T127</xm:sqref>
        </x14:conditionalFormatting>
        <x14:conditionalFormatting xmlns:xm="http://schemas.microsoft.com/office/excel/2006/main">
          <x14:cfRule type="cellIs" priority="1868" operator="equal" id="{D3FD1C11-F356-489B-AFBC-CE21F812F6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69" operator="equal" id="{909803DB-5CC3-4C24-B66E-7242F69538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T137:T146</xm:sqref>
        </x14:conditionalFormatting>
        <x14:conditionalFormatting xmlns:xm="http://schemas.microsoft.com/office/excel/2006/main">
          <x14:cfRule type="cellIs" priority="1865" operator="equal" id="{6C5F983A-C990-4F4D-8985-C1E2893CD04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66" operator="equal" id="{811659D1-2D58-4D76-8A85-306D37892A5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67" operator="equal" id="{6490D657-E305-4F50-8439-1528A4A592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T137:T146</xm:sqref>
        </x14:conditionalFormatting>
        <x14:conditionalFormatting xmlns:xm="http://schemas.microsoft.com/office/excel/2006/main">
          <x14:cfRule type="cellIs" priority="1863" operator="equal" id="{184C83AE-7ECA-4915-AC62-2D4141E1FF6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64" operator="equal" id="{ABE3F52C-C03F-4D83-A50D-9EEF6B81A67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T137:T146</xm:sqref>
        </x14:conditionalFormatting>
        <x14:conditionalFormatting xmlns:xm="http://schemas.microsoft.com/office/excel/2006/main">
          <x14:cfRule type="cellIs" priority="1862" operator="between" id="{EE3B2CCC-323B-486E-95A6-F0B60C5B283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T137:T146</xm:sqref>
        </x14:conditionalFormatting>
        <x14:conditionalFormatting xmlns:xm="http://schemas.microsoft.com/office/excel/2006/main">
          <x14:cfRule type="cellIs" priority="1861" operator="between" id="{7B0D3DE7-B43E-4C01-908E-95DA1C908E7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T137:T146</xm:sqref>
        </x14:conditionalFormatting>
        <x14:conditionalFormatting xmlns:xm="http://schemas.microsoft.com/office/excel/2006/main">
          <x14:cfRule type="cellIs" priority="1860" operator="between" id="{111AA5F9-C9F6-49B5-A167-EC689434609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T137:T146</xm:sqref>
        </x14:conditionalFormatting>
        <x14:conditionalFormatting xmlns:xm="http://schemas.microsoft.com/office/excel/2006/main">
          <x14:cfRule type="cellIs" priority="1859" operator="between" id="{F38E3578-25EC-4556-B1AD-A4BF0503071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T137:T146</xm:sqref>
        </x14:conditionalFormatting>
        <x14:conditionalFormatting xmlns:xm="http://schemas.microsoft.com/office/excel/2006/main">
          <x14:cfRule type="cellIs" priority="1858" operator="between" id="{DD603F33-DB53-4E22-8888-4E48E924344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T137:T146</xm:sqref>
        </x14:conditionalFormatting>
        <x14:conditionalFormatting xmlns:xm="http://schemas.microsoft.com/office/excel/2006/main">
          <x14:cfRule type="cellIs" priority="1856" operator="between" id="{B4B7E1B7-C57D-4BD8-956D-5E09B5297AC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857" operator="equal" id="{F404C79B-9399-4721-A8D3-595753049DD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T137:T146</xm:sqref>
        </x14:conditionalFormatting>
        <x14:conditionalFormatting xmlns:xm="http://schemas.microsoft.com/office/excel/2006/main">
          <x14:cfRule type="cellIs" priority="1852" operator="equal" id="{8D255266-7E25-4A55-B6E4-DFCA2C831A9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53" operator="equal" id="{9989D23B-C1B2-436F-922D-8A5BA35B53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54" operator="equal" id="{0ACEF9EE-732D-4CE0-9452-0F2AF6DA4B4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T95</xm:sqref>
        </x14:conditionalFormatting>
        <x14:conditionalFormatting xmlns:xm="http://schemas.microsoft.com/office/excel/2006/main">
          <x14:cfRule type="cellIs" priority="1851" operator="between" id="{69F8CDAF-3D14-4493-8F22-E946D08D884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T95</xm:sqref>
        </x14:conditionalFormatting>
        <x14:conditionalFormatting xmlns:xm="http://schemas.microsoft.com/office/excel/2006/main">
          <x14:cfRule type="cellIs" priority="1850" operator="between" id="{E1F1CF20-C03A-4E0D-94C5-3D92722BC9C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T95</xm:sqref>
        </x14:conditionalFormatting>
        <x14:conditionalFormatting xmlns:xm="http://schemas.microsoft.com/office/excel/2006/main">
          <x14:cfRule type="cellIs" priority="1849" operator="between" id="{E21E4056-5410-4AD8-9BAB-76B2720CBA0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T95</xm:sqref>
        </x14:conditionalFormatting>
        <x14:conditionalFormatting xmlns:xm="http://schemas.microsoft.com/office/excel/2006/main">
          <x14:cfRule type="cellIs" priority="1848" operator="between" id="{10ECA5B7-403B-4887-B030-9DB32BE89D1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T95</xm:sqref>
        </x14:conditionalFormatting>
        <x14:conditionalFormatting xmlns:xm="http://schemas.microsoft.com/office/excel/2006/main">
          <x14:cfRule type="cellIs" priority="1847" operator="between" id="{4704CB90-BB5D-47C6-BC6E-ED7FA6F8C73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T95</xm:sqref>
        </x14:conditionalFormatting>
        <x14:conditionalFormatting xmlns:xm="http://schemas.microsoft.com/office/excel/2006/main">
          <x14:cfRule type="cellIs" priority="1845" operator="equal" id="{EE9C3479-78B2-4D01-95F6-653B5EF8388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46" operator="equal" id="{18D4E894-E6EE-4EA8-8623-4CAC4E0087E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T95</xm:sqref>
        </x14:conditionalFormatting>
        <x14:conditionalFormatting xmlns:xm="http://schemas.microsoft.com/office/excel/2006/main">
          <x14:cfRule type="cellIs" priority="1843" operator="between" id="{9A52448E-C8D7-4D2B-A5D9-E7917F9FA04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844" operator="equal" id="{16470FFD-68D0-46B4-9FB0-2E1973DE1A0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T95</xm:sqref>
        </x14:conditionalFormatting>
        <x14:conditionalFormatting xmlns:xm="http://schemas.microsoft.com/office/excel/2006/main">
          <x14:cfRule type="cellIs" priority="1839" operator="equal" id="{9EE20B7E-DBBE-40E5-9123-EDB902CAF91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40" operator="equal" id="{8D742845-912B-4502-B5CE-0BF91D59CD5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41" operator="equal" id="{D9DD4E4C-8663-4F93-BF46-C8C43BC4C33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T89</xm:sqref>
        </x14:conditionalFormatting>
        <x14:conditionalFormatting xmlns:xm="http://schemas.microsoft.com/office/excel/2006/main">
          <x14:cfRule type="cellIs" priority="1838" operator="between" id="{3AF9FEA7-0A5A-4691-8BAA-6465E1A032D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T89</xm:sqref>
        </x14:conditionalFormatting>
        <x14:conditionalFormatting xmlns:xm="http://schemas.microsoft.com/office/excel/2006/main">
          <x14:cfRule type="cellIs" priority="1837" operator="between" id="{4681F4B5-36BD-4B43-9FDF-093B92E63DD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T89</xm:sqref>
        </x14:conditionalFormatting>
        <x14:conditionalFormatting xmlns:xm="http://schemas.microsoft.com/office/excel/2006/main">
          <x14:cfRule type="cellIs" priority="1836" operator="between" id="{0EBE6D84-0598-4A1F-8893-1401656FA7A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T89</xm:sqref>
        </x14:conditionalFormatting>
        <x14:conditionalFormatting xmlns:xm="http://schemas.microsoft.com/office/excel/2006/main">
          <x14:cfRule type="cellIs" priority="1835" operator="between" id="{DE2A2DB4-4638-4F1C-A58E-AFC217C66E5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T89</xm:sqref>
        </x14:conditionalFormatting>
        <x14:conditionalFormatting xmlns:xm="http://schemas.microsoft.com/office/excel/2006/main">
          <x14:cfRule type="cellIs" priority="1834" operator="between" id="{B01F1465-AD95-4849-836B-0FEEF8C38E0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T89</xm:sqref>
        </x14:conditionalFormatting>
        <x14:conditionalFormatting xmlns:xm="http://schemas.microsoft.com/office/excel/2006/main">
          <x14:cfRule type="cellIs" priority="1832" operator="equal" id="{D4FE6F6B-5943-4557-AFA2-72ADA0DEE83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33" operator="equal" id="{6E7150AF-C9FE-42DC-8472-D7C4A830C3F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T89</xm:sqref>
        </x14:conditionalFormatting>
        <x14:conditionalFormatting xmlns:xm="http://schemas.microsoft.com/office/excel/2006/main">
          <x14:cfRule type="cellIs" priority="1830" operator="between" id="{F47CB524-AD3B-4502-AE27-6F04A9B35C2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831" operator="equal" id="{D39DDE84-F54A-422E-A0AE-AAB0399BE5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T89</xm:sqref>
        </x14:conditionalFormatting>
        <x14:conditionalFormatting xmlns:xm="http://schemas.microsoft.com/office/excel/2006/main">
          <x14:cfRule type="cellIs" priority="1826" operator="equal" id="{792BB6B9-1042-4D81-8208-FC105B758F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27" operator="equal" id="{4CBF0289-4076-4EC1-ADE1-3521781F11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28" operator="equal" id="{5DA22F7D-DE87-4029-89A7-66E0BA397AF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T198 T200:T202</xm:sqref>
        </x14:conditionalFormatting>
        <x14:conditionalFormatting xmlns:xm="http://schemas.microsoft.com/office/excel/2006/main">
          <x14:cfRule type="cellIs" priority="1824" operator="equal" id="{0C1E4ECA-4B4B-4C9C-A725-8D927F25BFB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25" operator="equal" id="{21B2C80C-F7E1-4BFA-BAD6-9F5E2336EA7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T198 T200:T202</xm:sqref>
        </x14:conditionalFormatting>
        <x14:conditionalFormatting xmlns:xm="http://schemas.microsoft.com/office/excel/2006/main">
          <x14:cfRule type="cellIs" priority="1823" operator="between" id="{5EF04D49-B307-4F70-B6BE-19779F79072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T198 T200:T202</xm:sqref>
        </x14:conditionalFormatting>
        <x14:conditionalFormatting xmlns:xm="http://schemas.microsoft.com/office/excel/2006/main">
          <x14:cfRule type="cellIs" priority="1821" operator="between" id="{562E153D-656B-4B9F-97BD-A13B76054E2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822" operator="equal" id="{E9C420E2-5EB7-4612-A9B8-CE929FCBCD3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T198 T200:T202</xm:sqref>
        </x14:conditionalFormatting>
        <x14:conditionalFormatting xmlns:xm="http://schemas.microsoft.com/office/excel/2006/main">
          <x14:cfRule type="cellIs" priority="1818" operator="equal" id="{1AA9700F-9931-47FB-8926-50164D48BAE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19" operator="equal" id="{C85F17F6-71C2-4748-BA5B-4281A3C68D4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20" operator="equal" id="{C64E2A11-FF11-4355-899E-3F1F5116EE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T196</xm:sqref>
        </x14:conditionalFormatting>
        <x14:conditionalFormatting xmlns:xm="http://schemas.microsoft.com/office/excel/2006/main">
          <x14:cfRule type="cellIs" priority="1816" operator="equal" id="{23AFE4B0-5F9A-4285-84EA-89F273E396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17" operator="equal" id="{530DE3C6-14E8-4006-B01E-B785EA1151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T196</xm:sqref>
        </x14:conditionalFormatting>
        <x14:conditionalFormatting xmlns:xm="http://schemas.microsoft.com/office/excel/2006/main">
          <x14:cfRule type="cellIs" priority="1815" operator="between" id="{D576FB45-80EE-46CA-B171-3A0AB6A9F29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T196</xm:sqref>
        </x14:conditionalFormatting>
        <x14:conditionalFormatting xmlns:xm="http://schemas.microsoft.com/office/excel/2006/main">
          <x14:cfRule type="cellIs" priority="1813" operator="between" id="{ED5961F5-0E3F-4D06-A481-323A35E9383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814" operator="equal" id="{724BA5D4-46B6-4261-8A9E-51701DF492C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T196</xm:sqref>
        </x14:conditionalFormatting>
        <x14:conditionalFormatting xmlns:xm="http://schemas.microsoft.com/office/excel/2006/main">
          <x14:cfRule type="cellIs" priority="1811" operator="between" id="{74F01A03-54A0-420F-893E-4242F858499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812" operator="equal" id="{4CF0F4DB-1D83-4390-BF25-F557C18D41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T196</xm:sqref>
        </x14:conditionalFormatting>
        <x14:conditionalFormatting xmlns:xm="http://schemas.microsoft.com/office/excel/2006/main">
          <x14:cfRule type="cellIs" priority="1810" operator="between" id="{1C4BE16A-CE84-4E8D-8B27-51803993191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T196</xm:sqref>
        </x14:conditionalFormatting>
        <x14:conditionalFormatting xmlns:xm="http://schemas.microsoft.com/office/excel/2006/main">
          <x14:cfRule type="cellIs" priority="1807" operator="equal" id="{A94916EB-D49D-4C74-BCA7-13744818C1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08" operator="equal" id="{DB53A68A-45A4-4B3A-B249-A386124B8F1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09" operator="equal" id="{E00362E6-B0CE-4622-8E26-6E8D21424F1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T197</xm:sqref>
        </x14:conditionalFormatting>
        <x14:conditionalFormatting xmlns:xm="http://schemas.microsoft.com/office/excel/2006/main">
          <x14:cfRule type="cellIs" priority="1805" operator="equal" id="{200EA4EA-D127-4E8D-90E9-0CA13D4E258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06" operator="equal" id="{C14C0C8E-8299-4BC9-9038-234945F398F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T197</xm:sqref>
        </x14:conditionalFormatting>
        <x14:conditionalFormatting xmlns:xm="http://schemas.microsoft.com/office/excel/2006/main">
          <x14:cfRule type="cellIs" priority="1804" operator="between" id="{1FF45ED5-9E35-4BE5-912D-C070C5AF836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T197</xm:sqref>
        </x14:conditionalFormatting>
        <x14:conditionalFormatting xmlns:xm="http://schemas.microsoft.com/office/excel/2006/main">
          <x14:cfRule type="cellIs" priority="1802" operator="between" id="{FD800507-BA9B-4F42-A1F3-389A5268977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803" operator="equal" id="{BF0E324F-AA37-4840-9C39-C5A3C31BD2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T197</xm:sqref>
        </x14:conditionalFormatting>
        <x14:conditionalFormatting xmlns:xm="http://schemas.microsoft.com/office/excel/2006/main">
          <x14:cfRule type="cellIs" priority="1800" operator="between" id="{DF6B846E-3E54-44DB-9C29-53B0F7E4652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801" operator="equal" id="{520AA6CA-1317-4221-B8E8-BFF233E61F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T197</xm:sqref>
        </x14:conditionalFormatting>
        <x14:conditionalFormatting xmlns:xm="http://schemas.microsoft.com/office/excel/2006/main">
          <x14:cfRule type="cellIs" priority="1799" operator="between" id="{BB3F9D4C-FFB7-4E44-896D-1BD282A3968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T197</xm:sqref>
        </x14:conditionalFormatting>
        <x14:conditionalFormatting xmlns:xm="http://schemas.microsoft.com/office/excel/2006/main">
          <x14:cfRule type="cellIs" priority="1796" operator="equal" id="{F67722CF-8556-423D-9F65-B497098ECF3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97" operator="equal" id="{BC6CA68E-9897-4A3E-80C6-6863759987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98" operator="equal" id="{1906F868-ACA4-473D-BEE9-8AACFCDBE0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T199</xm:sqref>
        </x14:conditionalFormatting>
        <x14:conditionalFormatting xmlns:xm="http://schemas.microsoft.com/office/excel/2006/main">
          <x14:cfRule type="cellIs" priority="1794" operator="between" id="{6EFACDB8-47E2-4839-84DD-14930F8B529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795" operator="equal" id="{E9B4869C-A91A-4207-BE0A-EB5A511CA1C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T199</xm:sqref>
        </x14:conditionalFormatting>
        <x14:conditionalFormatting xmlns:xm="http://schemas.microsoft.com/office/excel/2006/main">
          <x14:cfRule type="cellIs" priority="1792" operator="equal" id="{42DD27B8-1C38-425E-9A53-C62237CF946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93" operator="equal" id="{3621390D-CD8C-41A2-8374-13C6EAD68A4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T199</xm:sqref>
        </x14:conditionalFormatting>
        <x14:conditionalFormatting xmlns:xm="http://schemas.microsoft.com/office/excel/2006/main">
          <x14:cfRule type="cellIs" priority="1791" operator="between" id="{989C870D-109F-405D-952D-D1DD679EACF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T199</xm:sqref>
        </x14:conditionalFormatting>
        <x14:conditionalFormatting xmlns:xm="http://schemas.microsoft.com/office/excel/2006/main">
          <x14:cfRule type="cellIs" priority="1788" operator="equal" id="{CCFED9B6-209A-4C38-B29D-F8BB9F76BCC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89" operator="equal" id="{4F4B5C7D-99E4-44AA-950F-22F9435CB33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90" operator="equal" id="{72AA430E-2AA1-4D57-B7FB-1AAD18DEDF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T203</xm:sqref>
        </x14:conditionalFormatting>
        <x14:conditionalFormatting xmlns:xm="http://schemas.microsoft.com/office/excel/2006/main">
          <x14:cfRule type="cellIs" priority="1786" operator="between" id="{BB80165D-5669-4231-B210-540D1FC4CDC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787" operator="equal" id="{A35F1BEA-4C2B-4150-84E2-51545A851AA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T203</xm:sqref>
        </x14:conditionalFormatting>
        <x14:conditionalFormatting xmlns:xm="http://schemas.microsoft.com/office/excel/2006/main">
          <x14:cfRule type="cellIs" priority="1784" operator="equal" id="{050CCFFB-43C5-4BB5-9783-2C9407246B9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85" operator="equal" id="{CB0274A1-688E-4EEA-A84F-3E16E01B248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T203</xm:sqref>
        </x14:conditionalFormatting>
        <x14:conditionalFormatting xmlns:xm="http://schemas.microsoft.com/office/excel/2006/main">
          <x14:cfRule type="cellIs" priority="1783" operator="between" id="{9270FDFF-E4AB-4F14-B9F7-59B64D59DB2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T203</xm:sqref>
        </x14:conditionalFormatting>
        <x14:conditionalFormatting xmlns:xm="http://schemas.microsoft.com/office/excel/2006/main">
          <x14:cfRule type="cellIs" priority="1780" operator="equal" id="{52EB1AF0-7DC5-4ECD-A982-24D3D207A38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81" operator="equal" id="{A432F7A0-A487-4929-8206-89AD5A74B3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U140:U164</xm:sqref>
        </x14:conditionalFormatting>
        <x14:conditionalFormatting xmlns:xm="http://schemas.microsoft.com/office/excel/2006/main">
          <x14:cfRule type="cellIs" priority="1777" operator="equal" id="{C63A7305-BD91-4A61-8AE1-6E1CB9E63EB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78" operator="equal" id="{5CE00324-4707-4676-B5D0-0A392FC2436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79" operator="equal" id="{9456A608-B261-444F-AB91-FB9A13FFC50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U140:U164 U51:U67</xm:sqref>
        </x14:conditionalFormatting>
        <x14:conditionalFormatting xmlns:xm="http://schemas.microsoft.com/office/excel/2006/main">
          <x14:cfRule type="cellIs" priority="1776" operator="between" id="{53DA1055-29F3-4126-A12B-355476FD6745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U140:U164 U14:U49 U51:U67</xm:sqref>
        </x14:conditionalFormatting>
        <x14:conditionalFormatting xmlns:xm="http://schemas.microsoft.com/office/excel/2006/main">
          <x14:cfRule type="cellIs" priority="1775" operator="between" id="{71B0382D-1E10-4BFE-A00F-E3431B06033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U140:U164 U14:U49 U51:U67</xm:sqref>
        </x14:conditionalFormatting>
        <x14:conditionalFormatting xmlns:xm="http://schemas.microsoft.com/office/excel/2006/main">
          <x14:cfRule type="cellIs" priority="1774" operator="between" id="{1E0AD1BA-988E-492E-B979-A592175F841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U140:U164 U14:U49 U51:U67</xm:sqref>
        </x14:conditionalFormatting>
        <x14:conditionalFormatting xmlns:xm="http://schemas.microsoft.com/office/excel/2006/main">
          <x14:cfRule type="cellIs" priority="1773" operator="between" id="{20EE7372-C7C9-4BB0-B1C6-20B1B83F329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U140:U164 U14:U49 U51:U67</xm:sqref>
        </x14:conditionalFormatting>
        <x14:conditionalFormatting xmlns:xm="http://schemas.microsoft.com/office/excel/2006/main">
          <x14:cfRule type="cellIs" priority="1772" operator="between" id="{C963F483-3283-48DD-950F-9AAC108BB95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U140:U164 U14:U49 U51:U67</xm:sqref>
        </x14:conditionalFormatting>
        <x14:conditionalFormatting xmlns:xm="http://schemas.microsoft.com/office/excel/2006/main">
          <x14:cfRule type="cellIs" priority="1770" operator="between" id="{CE030EA2-1821-436F-A145-C4AF30510E8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771" operator="equal" id="{56435903-1569-4C69-933F-388E30F7350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U140:U164</xm:sqref>
        </x14:conditionalFormatting>
        <x14:conditionalFormatting xmlns:xm="http://schemas.microsoft.com/office/excel/2006/main">
          <x14:cfRule type="cellIs" priority="1768" operator="equal" id="{7AFDEA4E-4F49-487D-8397-D870F5B7596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69" operator="equal" id="{728666E9-632A-4940-928B-5C341B1AF8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U14:U49 U51:U67</xm:sqref>
        </x14:conditionalFormatting>
        <x14:conditionalFormatting xmlns:xm="http://schemas.microsoft.com/office/excel/2006/main">
          <x14:cfRule type="cellIs" priority="1765" operator="equal" id="{331AA656-34ED-4832-B0FC-238237013AC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66" operator="equal" id="{0780C4A9-FE65-477A-8A1F-FCA61276BEA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67" operator="equal" id="{1D7D6AAD-AB81-4B4B-ACD6-D7DA8AEEB6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U14:U49</xm:sqref>
        </x14:conditionalFormatting>
        <x14:conditionalFormatting xmlns:xm="http://schemas.microsoft.com/office/excel/2006/main">
          <x14:cfRule type="cellIs" priority="1763" operator="equal" id="{B77DB2AB-4CE2-4AF4-88D4-2137934DCB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64" operator="equal" id="{D00C43AB-A880-42F9-A0D9-F36CD64FDAA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U14:U49</xm:sqref>
        </x14:conditionalFormatting>
        <x14:conditionalFormatting xmlns:xm="http://schemas.microsoft.com/office/excel/2006/main">
          <x14:cfRule type="cellIs" priority="1761" operator="between" id="{F2B28F30-98C3-434E-903A-0C43E1E5F84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762" operator="equal" id="{AA1B453D-8736-4F87-9B8A-516AADDD178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U14:U49 U51:U67</xm:sqref>
        </x14:conditionalFormatting>
        <x14:conditionalFormatting xmlns:xm="http://schemas.microsoft.com/office/excel/2006/main">
          <x14:cfRule type="cellIs" priority="1758" operator="equal" id="{FC76B922-B5DE-42AD-A8C4-C5115072FC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59" operator="equal" id="{A5815BB6-F6A8-4924-9515-C49CD4B8E7A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U113 U101:U109 U132:U135 U120:U127</xm:sqref>
        </x14:conditionalFormatting>
        <x14:conditionalFormatting xmlns:xm="http://schemas.microsoft.com/office/excel/2006/main">
          <x14:cfRule type="cellIs" priority="1755" operator="equal" id="{38DBD0AC-14C2-4FD2-914F-0F8E04E061F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56" operator="equal" id="{492F7988-61FA-4A74-B3C3-5F371F9E91B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57" operator="equal" id="{1CBFCBA5-ED80-4DEC-B15F-73BCD65050F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U183 U167:U181 U113 U101:U109 U132:U135 U120:U127</xm:sqref>
        </x14:conditionalFormatting>
        <x14:conditionalFormatting xmlns:xm="http://schemas.microsoft.com/office/excel/2006/main">
          <x14:cfRule type="cellIs" priority="1753" operator="equal" id="{C9B44060-E41A-4F26-89D5-171EF0A5F2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54" operator="equal" id="{C90C52B7-6F24-42BC-B003-F93C8E9CB6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U183 U167:U181 U113 U101:U109 U132:U135 U120:U127</xm:sqref>
        </x14:conditionalFormatting>
        <x14:conditionalFormatting xmlns:xm="http://schemas.microsoft.com/office/excel/2006/main">
          <x14:cfRule type="cellIs" priority="1752" operator="between" id="{90EE2894-BD01-44C8-B617-E72F98E34C8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U183 U167:U181 U113 U101:U109 U132:U135 U120:U127</xm:sqref>
        </x14:conditionalFormatting>
        <x14:conditionalFormatting xmlns:xm="http://schemas.microsoft.com/office/excel/2006/main">
          <x14:cfRule type="cellIs" priority="1751" operator="between" id="{C05B4B1A-880D-4764-8991-154F970DD0A0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U183 U167:U181 U113 U101:U109 U132:U135 U120:U127</xm:sqref>
        </x14:conditionalFormatting>
        <x14:conditionalFormatting xmlns:xm="http://schemas.microsoft.com/office/excel/2006/main">
          <x14:cfRule type="cellIs" priority="1750" operator="between" id="{199CD987-FEAD-490A-A673-60FFF2A31C5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U183 U167:U181 U113 U101:U109 U132:U135 U120:U127</xm:sqref>
        </x14:conditionalFormatting>
        <x14:conditionalFormatting xmlns:xm="http://schemas.microsoft.com/office/excel/2006/main">
          <x14:cfRule type="cellIs" priority="1749" operator="between" id="{847CF2B9-062C-4C5F-9747-5038F3BF14A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U183 U167:U181 U113 U101:U109 U132:U135 U120:U127</xm:sqref>
        </x14:conditionalFormatting>
        <x14:conditionalFormatting xmlns:xm="http://schemas.microsoft.com/office/excel/2006/main">
          <x14:cfRule type="cellIs" priority="1748" operator="between" id="{C30E3745-365B-4440-9CD3-0728A39DB06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U183 U167:U181 U113 U101:U109 U132:U135 U120:U127</xm:sqref>
        </x14:conditionalFormatting>
        <x14:conditionalFormatting xmlns:xm="http://schemas.microsoft.com/office/excel/2006/main">
          <x14:cfRule type="cellIs" priority="1746" operator="between" id="{DEB6BF97-E7CC-4A1B-976C-4DEA4D28A1B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747" operator="equal" id="{AA9E2F4A-6A4C-4F63-94C0-DCD035CED1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U183 U167:U181 U113 U101:U109 U132:U135 U120:U127</xm:sqref>
        </x14:conditionalFormatting>
        <x14:conditionalFormatting xmlns:xm="http://schemas.microsoft.com/office/excel/2006/main">
          <x14:cfRule type="cellIs" priority="1744" operator="equal" id="{EBD2A208-4D0D-439E-931C-2ACBD122D7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45" operator="equal" id="{232C0EE8-D516-4A06-97D3-FE7A0C42F48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U190</xm:sqref>
        </x14:conditionalFormatting>
        <x14:conditionalFormatting xmlns:xm="http://schemas.microsoft.com/office/excel/2006/main">
          <x14:cfRule type="cellIs" priority="1742" operator="equal" id="{9FF82836-1420-4D91-801D-028C74529CE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43" operator="equal" id="{8CE4ED12-AA43-48E7-8A4D-3C6E120160C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U167:U181 U183</xm:sqref>
        </x14:conditionalFormatting>
        <x14:conditionalFormatting xmlns:xm="http://schemas.microsoft.com/office/excel/2006/main">
          <x14:cfRule type="cellIs" priority="1724" operator="equal" id="{9A0EF4C9-F181-4208-8A2D-FB2033066C1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25" operator="equal" id="{7EEDC9E8-CB0A-4F75-9072-3CE8115ABAF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U182</xm:sqref>
        </x14:conditionalFormatting>
        <x14:conditionalFormatting xmlns:xm="http://schemas.microsoft.com/office/excel/2006/main">
          <x14:cfRule type="cellIs" priority="1723" operator="between" id="{FD699324-F02A-473E-A34D-36B4805E317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U182</xm:sqref>
        </x14:conditionalFormatting>
        <x14:conditionalFormatting xmlns:xm="http://schemas.microsoft.com/office/excel/2006/main">
          <x14:cfRule type="cellIs" priority="1722" operator="between" id="{5D51CC95-5ACA-4760-9F3C-A48FBB4FBF5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U182</xm:sqref>
        </x14:conditionalFormatting>
        <x14:conditionalFormatting xmlns:xm="http://schemas.microsoft.com/office/excel/2006/main">
          <x14:cfRule type="cellIs" priority="1721" operator="between" id="{3F5E1CE3-940F-4DD1-B627-4C407D2D128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U182</xm:sqref>
        </x14:conditionalFormatting>
        <x14:conditionalFormatting xmlns:xm="http://schemas.microsoft.com/office/excel/2006/main">
          <x14:cfRule type="cellIs" priority="1720" operator="between" id="{6246E78C-0E14-41FC-9AE3-B19995A43F5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U182</xm:sqref>
        </x14:conditionalFormatting>
        <x14:conditionalFormatting xmlns:xm="http://schemas.microsoft.com/office/excel/2006/main">
          <x14:cfRule type="cellIs" priority="1719" operator="between" id="{E2196183-CF21-4038-BD1C-BCF872AC5EA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U182</xm:sqref>
        </x14:conditionalFormatting>
        <x14:conditionalFormatting xmlns:xm="http://schemas.microsoft.com/office/excel/2006/main">
          <x14:cfRule type="cellIs" priority="1717" operator="between" id="{2F351C81-F271-4097-A69D-04724CE77BA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718" operator="equal" id="{88954052-EB5C-493F-AF88-B6603B2B6F1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U182</xm:sqref>
        </x14:conditionalFormatting>
        <x14:conditionalFormatting xmlns:xm="http://schemas.microsoft.com/office/excel/2006/main">
          <x14:cfRule type="cellIs" priority="1726" operator="equal" id="{496EC578-C604-4D10-A618-BE425A3687C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27" operator="equal" id="{FC49C67D-DA44-4FA1-A1DF-63BABE7541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28" operator="equal" id="{0EC64983-83B7-45FC-AACB-2D3884FDDA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U182</xm:sqref>
        </x14:conditionalFormatting>
        <x14:conditionalFormatting xmlns:xm="http://schemas.microsoft.com/office/excel/2006/main">
          <x14:cfRule type="cellIs" priority="1715" operator="equal" id="{71B062AD-2944-4EAF-8DEC-4782FE7CD28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716" operator="equal" id="{4BFCD3C6-F07D-4595-8B24-6A76E1BD943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U182</xm:sqref>
        </x14:conditionalFormatting>
        <x14:conditionalFormatting xmlns:xm="http://schemas.microsoft.com/office/excel/2006/main">
          <x14:cfRule type="cellIs" priority="1564" operator="equal" id="{C5A4E60E-DB98-4DC4-9A7D-28D2D1A9DB8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65" operator="equal" id="{28B37874-8D6F-481F-A1ED-08C370CE5C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U136:U137</xm:sqref>
        </x14:conditionalFormatting>
        <x14:conditionalFormatting xmlns:xm="http://schemas.microsoft.com/office/excel/2006/main">
          <x14:cfRule type="cellIs" priority="1549" operator="equal" id="{62934C8C-DF98-44E6-8B49-30EB31AD066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50" operator="equal" id="{213ECBC2-F898-482B-BF8C-245864AB2CB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U138</xm:sqref>
        </x14:conditionalFormatting>
        <x14:conditionalFormatting xmlns:xm="http://schemas.microsoft.com/office/excel/2006/main">
          <x14:cfRule type="cellIs" priority="1534" operator="equal" id="{D6CB28CD-BEE5-4ECE-B861-14E89E4A2F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35" operator="equal" id="{777A7FD0-7988-45CD-859A-F2B57A9324A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1673" operator="equal" id="{2E25F4E6-BDFD-45C1-B122-221B5EC748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74" operator="equal" id="{B044BF1D-5999-40CE-9DEB-F328ABCCB5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75" operator="equal" id="{51680A7F-B90E-4F45-9FAE-707F7224650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U166:V166</xm:sqref>
        </x14:conditionalFormatting>
        <x14:conditionalFormatting xmlns:xm="http://schemas.microsoft.com/office/excel/2006/main">
          <x14:cfRule type="cellIs" priority="1671" operator="equal" id="{1AAA2BDB-29C1-4382-8108-3D8A4A3273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72" operator="equal" id="{59A9295D-D8FB-4103-AEFC-54F0758CE0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U166:V166</xm:sqref>
        </x14:conditionalFormatting>
        <x14:conditionalFormatting xmlns:xm="http://schemas.microsoft.com/office/excel/2006/main">
          <x14:cfRule type="cellIs" priority="1670" operator="between" id="{DEDC3584-7709-4C3B-ABCF-FE848292836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U166:V166</xm:sqref>
        </x14:conditionalFormatting>
        <x14:conditionalFormatting xmlns:xm="http://schemas.microsoft.com/office/excel/2006/main">
          <x14:cfRule type="cellIs" priority="1669" operator="between" id="{BB334B9B-9C25-4405-A102-EF9DCD4C4CE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U166:V166</xm:sqref>
        </x14:conditionalFormatting>
        <x14:conditionalFormatting xmlns:xm="http://schemas.microsoft.com/office/excel/2006/main">
          <x14:cfRule type="cellIs" priority="1668" operator="between" id="{90E2765B-20DC-4292-B596-671B16E6CF1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U166:V166</xm:sqref>
        </x14:conditionalFormatting>
        <x14:conditionalFormatting xmlns:xm="http://schemas.microsoft.com/office/excel/2006/main">
          <x14:cfRule type="cellIs" priority="1667" operator="between" id="{4FC522CC-685B-4823-83F4-45CEF1E049C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U166:V166</xm:sqref>
        </x14:conditionalFormatting>
        <x14:conditionalFormatting xmlns:xm="http://schemas.microsoft.com/office/excel/2006/main">
          <x14:cfRule type="cellIs" priority="1666" operator="between" id="{2092C190-EF28-4596-BB45-06381B3F1B7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U166:V166</xm:sqref>
        </x14:conditionalFormatting>
        <x14:conditionalFormatting xmlns:xm="http://schemas.microsoft.com/office/excel/2006/main">
          <x14:cfRule type="cellIs" priority="1664" operator="between" id="{1C74EF33-7065-43CA-B30B-857AAE5B944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665" operator="equal" id="{3B4E5244-F886-4ABA-8C0D-8B7539CBEF9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U166:V166</xm:sqref>
        </x14:conditionalFormatting>
        <x14:conditionalFormatting xmlns:xm="http://schemas.microsoft.com/office/excel/2006/main">
          <x14:cfRule type="cellIs" priority="1662" operator="equal" id="{C506AF15-82F3-4353-9851-10397548A7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63" operator="equal" id="{7B5DFF71-CE00-4A0B-8D17-76324B94E7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U166:V166</xm:sqref>
        </x14:conditionalFormatting>
        <x14:conditionalFormatting xmlns:xm="http://schemas.microsoft.com/office/excel/2006/main">
          <x14:cfRule type="cellIs" priority="1644" operator="equal" id="{6437BDC8-2CC0-41C5-AC95-EF55AB50B4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45" operator="equal" id="{1863D0D7-BCB2-43C4-B7AF-A0B274B9036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1641" operator="equal" id="{B322CBED-99DE-47BB-84C9-1FB3EE098F6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42" operator="equal" id="{EF746678-A3F0-4122-B75F-701A35A1FC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43" operator="equal" id="{A1B6B690-2E6A-42C1-A1DE-3EEE5EDC262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1639" operator="equal" id="{C6FC195F-1C3B-476D-9F0E-3ABA7889070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40" operator="equal" id="{2D2C780C-79C6-485E-B47B-4A274A5D596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1638" operator="between" id="{6FD68D23-8816-4437-A68B-2E8AF341D6C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1637" operator="between" id="{55D82C2F-AD11-42B9-97C1-01CA55338F0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1636" operator="between" id="{1EB128F6-2830-443E-A37A-1DE97DDA2A8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1635" operator="between" id="{5B8EFBF5-6608-4272-B2FF-EF35AB8BF03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1634" operator="between" id="{5AB77718-3086-4C84-8BE2-E26F64B51F6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1632" operator="between" id="{C3656BEE-E99D-4C0C-B696-A03F7DEF8FD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633" operator="equal" id="{6937D4FB-D424-4E53-9DA0-148094DDCA5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cellIs" priority="1629" operator="equal" id="{A8DE7EF0-F382-4D54-AE9F-8A2DADE3170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30" operator="equal" id="{708740B1-C3C5-432E-922A-A0A4A45C596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U118</xm:sqref>
        </x14:conditionalFormatting>
        <x14:conditionalFormatting xmlns:xm="http://schemas.microsoft.com/office/excel/2006/main">
          <x14:cfRule type="cellIs" priority="1626" operator="equal" id="{0B53A401-A83B-4FE1-ADE6-5C72C8E74F5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27" operator="equal" id="{F41B2032-A6CC-4C21-BAB1-66E4DDA066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28" operator="equal" id="{3D8BF41A-2B38-41E5-973F-79222B262C4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U118</xm:sqref>
        </x14:conditionalFormatting>
        <x14:conditionalFormatting xmlns:xm="http://schemas.microsoft.com/office/excel/2006/main">
          <x14:cfRule type="cellIs" priority="1624" operator="equal" id="{8F62260B-489C-451D-BB20-85F9DCF11D2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25" operator="equal" id="{4FC6E05C-C2FE-4EB6-BEA4-EF1D04DA909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U118</xm:sqref>
        </x14:conditionalFormatting>
        <x14:conditionalFormatting xmlns:xm="http://schemas.microsoft.com/office/excel/2006/main">
          <x14:cfRule type="cellIs" priority="1623" operator="between" id="{39E543DE-3F62-425A-8BEE-33CD70B3C2A6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U118</xm:sqref>
        </x14:conditionalFormatting>
        <x14:conditionalFormatting xmlns:xm="http://schemas.microsoft.com/office/excel/2006/main">
          <x14:cfRule type="cellIs" priority="1622" operator="between" id="{5CD30D04-DD39-4943-BD4E-3951BCAC4ED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U118</xm:sqref>
        </x14:conditionalFormatting>
        <x14:conditionalFormatting xmlns:xm="http://schemas.microsoft.com/office/excel/2006/main">
          <x14:cfRule type="cellIs" priority="1621" operator="between" id="{AEB9D3CF-57FD-48C1-95A9-F63E8DA3192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U118</xm:sqref>
        </x14:conditionalFormatting>
        <x14:conditionalFormatting xmlns:xm="http://schemas.microsoft.com/office/excel/2006/main">
          <x14:cfRule type="cellIs" priority="1620" operator="between" id="{3C0A3DAF-B3A9-4711-B36A-1A40242A681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U118</xm:sqref>
        </x14:conditionalFormatting>
        <x14:conditionalFormatting xmlns:xm="http://schemas.microsoft.com/office/excel/2006/main">
          <x14:cfRule type="cellIs" priority="1619" operator="between" id="{869B4790-0B36-491D-9FE1-6DDB49CF8B8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U118</xm:sqref>
        </x14:conditionalFormatting>
        <x14:conditionalFormatting xmlns:xm="http://schemas.microsoft.com/office/excel/2006/main">
          <x14:cfRule type="cellIs" priority="1617" operator="between" id="{624A1D76-8E6B-4553-86E8-7ECA52B5E14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618" operator="equal" id="{370F3701-F04A-4614-872C-3B42D7A7011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U118</xm:sqref>
        </x14:conditionalFormatting>
        <x14:conditionalFormatting xmlns:xm="http://schemas.microsoft.com/office/excel/2006/main">
          <x14:cfRule type="cellIs" priority="1614" operator="equal" id="{560391D7-6618-485E-B3A2-2730075E56C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15" operator="equal" id="{C2436708-2ECF-479B-882E-937F62ADE5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U119</xm:sqref>
        </x14:conditionalFormatting>
        <x14:conditionalFormatting xmlns:xm="http://schemas.microsoft.com/office/excel/2006/main">
          <x14:cfRule type="cellIs" priority="1611" operator="equal" id="{7B66F8E8-D8B1-4F08-8614-05A486270E7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12" operator="equal" id="{A7E46899-FEE1-4B74-AB79-BC76444DF9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13" operator="equal" id="{4781C258-2776-4A6D-BC62-5168023750D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U119</xm:sqref>
        </x14:conditionalFormatting>
        <x14:conditionalFormatting xmlns:xm="http://schemas.microsoft.com/office/excel/2006/main">
          <x14:cfRule type="cellIs" priority="1609" operator="equal" id="{C2A9ADCF-0437-44BF-8EA6-0FA9D79DC82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10" operator="equal" id="{ADB81AAF-A425-4E89-9DAD-516DFEB25AF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U119</xm:sqref>
        </x14:conditionalFormatting>
        <x14:conditionalFormatting xmlns:xm="http://schemas.microsoft.com/office/excel/2006/main">
          <x14:cfRule type="cellIs" priority="1608" operator="between" id="{CAFAD17D-91DC-4503-88D3-907E1873222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U119</xm:sqref>
        </x14:conditionalFormatting>
        <x14:conditionalFormatting xmlns:xm="http://schemas.microsoft.com/office/excel/2006/main">
          <x14:cfRule type="cellIs" priority="1607" operator="between" id="{3AD2E02D-56A8-4491-AAE7-9D8B8FF4FAA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U119</xm:sqref>
        </x14:conditionalFormatting>
        <x14:conditionalFormatting xmlns:xm="http://schemas.microsoft.com/office/excel/2006/main">
          <x14:cfRule type="cellIs" priority="1606" operator="between" id="{FE5DC00F-EC0C-4A4F-A567-B77EFAF9CAC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U119</xm:sqref>
        </x14:conditionalFormatting>
        <x14:conditionalFormatting xmlns:xm="http://schemas.microsoft.com/office/excel/2006/main">
          <x14:cfRule type="cellIs" priority="1605" operator="between" id="{03411EAE-6BC7-4A68-A426-DE07EEBA258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U119</xm:sqref>
        </x14:conditionalFormatting>
        <x14:conditionalFormatting xmlns:xm="http://schemas.microsoft.com/office/excel/2006/main">
          <x14:cfRule type="cellIs" priority="1604" operator="between" id="{DE5AB083-4F87-47E0-BAA0-8D137658BF4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U119</xm:sqref>
        </x14:conditionalFormatting>
        <x14:conditionalFormatting xmlns:xm="http://schemas.microsoft.com/office/excel/2006/main">
          <x14:cfRule type="cellIs" priority="1602" operator="between" id="{8B27565A-E022-4388-9687-9713BD58143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603" operator="equal" id="{991FB74B-1A33-4AB9-8D8E-453A04EEA2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U119</xm:sqref>
        </x14:conditionalFormatting>
        <x14:conditionalFormatting xmlns:xm="http://schemas.microsoft.com/office/excel/2006/main">
          <x14:cfRule type="cellIs" priority="1599" operator="equal" id="{CDB7330A-AFD6-4755-B735-9EF34C758A3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00" operator="equal" id="{0BC3C886-D187-4CEC-B7AE-7BF41D8C70B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1596" operator="equal" id="{AE1A4879-90A1-4E5A-A477-A8C70BF3D05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97" operator="equal" id="{AFF62784-35F5-439C-A8EB-663E695CEF6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98" operator="equal" id="{D402B6FE-B378-4D31-B33E-5624335EA0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1594" operator="equal" id="{B26B9748-FE2A-4E5E-90A2-7BA3098F12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95" operator="equal" id="{5C83684A-93A3-48DC-ADDC-7B7D104713C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1593" operator="between" id="{3C93E301-3453-4D43-800B-D27AB0AC36E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1592" operator="between" id="{652A8B1D-7BE2-4110-86DD-E0AF6A45E76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1591" operator="between" id="{43BB3988-D497-4A62-BA65-D84BF9B6D15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1590" operator="between" id="{25CB3795-03D6-47E3-8052-DE496AE58E9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1589" operator="between" id="{07B1FDF4-FF5F-459D-86F2-F95D18CC19C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1587" operator="between" id="{162D0BF3-10AC-4A5B-8D63-89D66D28F4A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588" operator="equal" id="{1948BBCB-FCD1-46CA-AA96-4B3AE9E7A10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cellIs" priority="1584" operator="equal" id="{46ABD7BB-2CC0-45FF-ADEC-36686F7245D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85" operator="equal" id="{536F0937-7D69-44C0-8552-6CC8880E3A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1581" operator="equal" id="{812B4B2D-9A93-41B6-8D26-C9C2B5AC908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82" operator="equal" id="{F222E538-E476-48C6-BBF5-7D4E719E145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83" operator="equal" id="{5F653CFF-1EA8-4C3C-ABC2-5D1E85F4B9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1579" operator="equal" id="{CCE58F0E-9FE7-4DBE-AA90-045F4E234B3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80" operator="equal" id="{633A6F9C-06F7-44FF-ACA2-6E8ACFA2AC3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1578" operator="between" id="{2E48AEFA-0CEA-43FA-B9BC-0B3C654D32D0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1577" operator="between" id="{9A5B6CE1-16A2-41E6-83A5-1CD1DB6F652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1576" operator="between" id="{D52C6EF3-F31F-4669-B554-745BC94B422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1575" operator="between" id="{3CEE64A2-E807-44C1-999B-B6127089E18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1574" operator="between" id="{6C6446FC-67A1-4E62-A4B2-B684E08DEF2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1572" operator="between" id="{2A0845BF-64B3-4FD4-B7C6-89CAAAAB1D5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573" operator="equal" id="{91E848DA-75F4-47F8-8956-1CF87ECEEAC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cellIs" priority="1569" operator="equal" id="{3FA243B4-9375-4DB3-A946-95E9FA1CFDF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70" operator="equal" id="{F3AA6BD3-4815-43FC-8376-4D886816F16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U136:U137</xm:sqref>
        </x14:conditionalFormatting>
        <x14:conditionalFormatting xmlns:xm="http://schemas.microsoft.com/office/excel/2006/main">
          <x14:cfRule type="cellIs" priority="1566" operator="equal" id="{B162A98A-67E4-43E0-810A-AC98312AAE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67" operator="equal" id="{AA625043-109C-4820-8181-CC6F16E0925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68" operator="equal" id="{C0F223E2-799E-49D3-AE89-3159D141C76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U136:U137</xm:sqref>
        </x14:conditionalFormatting>
        <x14:conditionalFormatting xmlns:xm="http://schemas.microsoft.com/office/excel/2006/main">
          <x14:cfRule type="cellIs" priority="1563" operator="between" id="{0D938BA3-42CE-4439-BFCA-3428FA6C298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U136:U137</xm:sqref>
        </x14:conditionalFormatting>
        <x14:conditionalFormatting xmlns:xm="http://schemas.microsoft.com/office/excel/2006/main">
          <x14:cfRule type="cellIs" priority="1562" operator="between" id="{5870EBC0-413F-4570-8339-BC3C895598A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U136:U137</xm:sqref>
        </x14:conditionalFormatting>
        <x14:conditionalFormatting xmlns:xm="http://schemas.microsoft.com/office/excel/2006/main">
          <x14:cfRule type="cellIs" priority="1561" operator="between" id="{B4487C51-6265-43A8-B695-74214FA4C18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U136:U137</xm:sqref>
        </x14:conditionalFormatting>
        <x14:conditionalFormatting xmlns:xm="http://schemas.microsoft.com/office/excel/2006/main">
          <x14:cfRule type="cellIs" priority="1560" operator="between" id="{CB80E063-9E5D-4192-827E-C27DC2F89B8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U136:U137</xm:sqref>
        </x14:conditionalFormatting>
        <x14:conditionalFormatting xmlns:xm="http://schemas.microsoft.com/office/excel/2006/main">
          <x14:cfRule type="cellIs" priority="1559" operator="between" id="{1EF9C6F3-F162-4AFC-868C-2BCD744DE28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U136:U137</xm:sqref>
        </x14:conditionalFormatting>
        <x14:conditionalFormatting xmlns:xm="http://schemas.microsoft.com/office/excel/2006/main">
          <x14:cfRule type="cellIs" priority="1557" operator="between" id="{2D134851-5656-495C-BA6B-987E863DBE2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558" operator="equal" id="{401FAC23-C075-4015-A036-D4FC05B3B5D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U136:U137</xm:sqref>
        </x14:conditionalFormatting>
        <x14:conditionalFormatting xmlns:xm="http://schemas.microsoft.com/office/excel/2006/main">
          <x14:cfRule type="cellIs" priority="1554" operator="equal" id="{1A996AE8-D45B-4BEE-9271-9F5DDC731AD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55" operator="equal" id="{5B5D7744-3D91-46A0-AFCB-C299D03E59B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U138</xm:sqref>
        </x14:conditionalFormatting>
        <x14:conditionalFormatting xmlns:xm="http://schemas.microsoft.com/office/excel/2006/main">
          <x14:cfRule type="cellIs" priority="1551" operator="equal" id="{5D2ACFFA-7384-4BCC-9B18-445E972BC0E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52" operator="equal" id="{5C5C67DB-62B9-43ED-ABB1-0F587C38A06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53" operator="equal" id="{9ED8B4FE-2C3F-4AA5-8767-C40D914B042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U138</xm:sqref>
        </x14:conditionalFormatting>
        <x14:conditionalFormatting xmlns:xm="http://schemas.microsoft.com/office/excel/2006/main">
          <x14:cfRule type="cellIs" priority="1548" operator="between" id="{882A6964-9560-48EB-A827-609C7BB9AE45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U138</xm:sqref>
        </x14:conditionalFormatting>
        <x14:conditionalFormatting xmlns:xm="http://schemas.microsoft.com/office/excel/2006/main">
          <x14:cfRule type="cellIs" priority="1547" operator="between" id="{B39AE555-E4E6-4090-B43D-9256F2D3E32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U138</xm:sqref>
        </x14:conditionalFormatting>
        <x14:conditionalFormatting xmlns:xm="http://schemas.microsoft.com/office/excel/2006/main">
          <x14:cfRule type="cellIs" priority="1546" operator="between" id="{A1F29EA1-CCEF-4A02-A0A3-D24B115668D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U138</xm:sqref>
        </x14:conditionalFormatting>
        <x14:conditionalFormatting xmlns:xm="http://schemas.microsoft.com/office/excel/2006/main">
          <x14:cfRule type="cellIs" priority="1545" operator="between" id="{A1255393-DB98-4204-BF1D-D6C1C186DEA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U138</xm:sqref>
        </x14:conditionalFormatting>
        <x14:conditionalFormatting xmlns:xm="http://schemas.microsoft.com/office/excel/2006/main">
          <x14:cfRule type="cellIs" priority="1544" operator="between" id="{E7DACD2D-71A0-44EF-99CB-2A1BE5D5FFA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U138</xm:sqref>
        </x14:conditionalFormatting>
        <x14:conditionalFormatting xmlns:xm="http://schemas.microsoft.com/office/excel/2006/main">
          <x14:cfRule type="cellIs" priority="1542" operator="between" id="{B31240B2-682C-45A6-9B15-E96DF5DD489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543" operator="equal" id="{6BE06697-F448-41E3-934C-FD3AEE4B3E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U138</xm:sqref>
        </x14:conditionalFormatting>
        <x14:conditionalFormatting xmlns:xm="http://schemas.microsoft.com/office/excel/2006/main">
          <x14:cfRule type="cellIs" priority="1539" operator="equal" id="{C4D3EEF2-5999-49C9-8D19-AC09730A713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40" operator="equal" id="{92D0CDA1-9F19-420D-AF48-F58EE82DF10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1536" operator="equal" id="{0B2A875E-F5F3-4BDD-BE3E-FFC04DE00BB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37" operator="equal" id="{08FAC7A4-6602-4350-BBD7-43823B683B7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38" operator="equal" id="{84C2541E-3BDC-4914-BEE2-C8DB1A6E2E0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1533" operator="between" id="{AC97FCE1-E56E-4292-A7BD-4C9E9004EA5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1532" operator="between" id="{D89254E6-5341-4B71-818A-0394277D57F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1531" operator="between" id="{C31A6644-98F4-4B68-8AC9-C46FCE88961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1530" operator="between" id="{AF36371C-085F-4AE5-ADA6-8021F7C5E13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1529" operator="between" id="{9F6C1240-E808-4838-835E-799BE55030A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1527" operator="between" id="{CE8AE3EB-D79D-4E3E-8C8E-EFB884C2E7C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528" operator="equal" id="{019267C8-FB92-427D-B87D-4051126B80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cellIs" priority="1424" operator="between" id="{44D4F37C-45F5-4712-863E-8916C3132FC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425" operator="equal" id="{8F100C73-928E-4C48-83D6-DF9B8AD329B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U98</xm:sqref>
        </x14:conditionalFormatting>
        <x14:conditionalFormatting xmlns:xm="http://schemas.microsoft.com/office/excel/2006/main">
          <x14:cfRule type="cellIs" priority="1509" operator="equal" id="{4A7B10C7-BA7D-4F91-BF93-F1EE51BE370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10" operator="equal" id="{4034F28D-899B-49F1-807B-7B35DEDE247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11" operator="equal" id="{066287EF-0923-435D-A04D-B940F9D6574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U198 U200:U202</xm:sqref>
        </x14:conditionalFormatting>
        <x14:conditionalFormatting xmlns:xm="http://schemas.microsoft.com/office/excel/2006/main">
          <x14:cfRule type="cellIs" priority="1507" operator="equal" id="{9E819E74-6AB6-44BF-8F2B-334175B4E4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08" operator="equal" id="{ACF1F525-58BB-41E6-BA10-442C688AE08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U198 U200:U202</xm:sqref>
        </x14:conditionalFormatting>
        <x14:conditionalFormatting xmlns:xm="http://schemas.microsoft.com/office/excel/2006/main">
          <x14:cfRule type="cellIs" priority="1506" operator="between" id="{EC2A7E3E-23BF-48FC-90A1-A9C784B4AA8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U198 U200:U202</xm:sqref>
        </x14:conditionalFormatting>
        <x14:conditionalFormatting xmlns:xm="http://schemas.microsoft.com/office/excel/2006/main">
          <x14:cfRule type="cellIs" priority="1504" operator="between" id="{3D29FD8D-8E30-496D-ABCA-593AE239E44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505" operator="equal" id="{D82B58C1-6404-4B21-9988-7CDBD26F989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U198 U200:U202</xm:sqref>
        </x14:conditionalFormatting>
        <x14:conditionalFormatting xmlns:xm="http://schemas.microsoft.com/office/excel/2006/main">
          <x14:cfRule type="cellIs" priority="1501" operator="equal" id="{AD533228-A1CE-4B2E-9EA6-FD7092FB76C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02" operator="equal" id="{D6494D05-1F31-4D34-A3D0-94833E0D651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03" operator="equal" id="{45E8F35E-EEEC-4363-89CE-FC383A2506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U196</xm:sqref>
        </x14:conditionalFormatting>
        <x14:conditionalFormatting xmlns:xm="http://schemas.microsoft.com/office/excel/2006/main">
          <x14:cfRule type="cellIs" priority="1499" operator="equal" id="{2ABEC821-D66D-45F5-994E-690BAEBF360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00" operator="equal" id="{01A5CEB6-6DA3-4BED-8F07-D855CD0E9A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U196</xm:sqref>
        </x14:conditionalFormatting>
        <x14:conditionalFormatting xmlns:xm="http://schemas.microsoft.com/office/excel/2006/main">
          <x14:cfRule type="cellIs" priority="1498" operator="between" id="{404DF880-A30C-4BCF-8629-F0CEAA10F72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U196</xm:sqref>
        </x14:conditionalFormatting>
        <x14:conditionalFormatting xmlns:xm="http://schemas.microsoft.com/office/excel/2006/main">
          <x14:cfRule type="cellIs" priority="1496" operator="between" id="{6C07E677-730A-41CB-9E86-22954CC4569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497" operator="equal" id="{2002EE29-169B-43EA-B46D-87B6152BB4C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U196</xm:sqref>
        </x14:conditionalFormatting>
        <x14:conditionalFormatting xmlns:xm="http://schemas.microsoft.com/office/excel/2006/main">
          <x14:cfRule type="cellIs" priority="1494" operator="between" id="{7274D644-F745-4FD5-A045-0054BDDDEF9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495" operator="equal" id="{2FFE940D-5C1F-4299-A380-297045AA64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U196</xm:sqref>
        </x14:conditionalFormatting>
        <x14:conditionalFormatting xmlns:xm="http://schemas.microsoft.com/office/excel/2006/main">
          <x14:cfRule type="cellIs" priority="1493" operator="between" id="{7F3CA405-40E1-4B6D-8A48-BE952DAF4DD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U196</xm:sqref>
        </x14:conditionalFormatting>
        <x14:conditionalFormatting xmlns:xm="http://schemas.microsoft.com/office/excel/2006/main">
          <x14:cfRule type="cellIs" priority="1490" operator="equal" id="{F0F21895-9625-4A7F-8583-FAB075B51C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91" operator="equal" id="{08EB03EB-8123-4B0C-9A50-6A6D951D75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92" operator="equal" id="{A1DCA58D-89E3-4C9F-BF76-9F73DACCA83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U197</xm:sqref>
        </x14:conditionalFormatting>
        <x14:conditionalFormatting xmlns:xm="http://schemas.microsoft.com/office/excel/2006/main">
          <x14:cfRule type="cellIs" priority="1488" operator="equal" id="{60CF7602-E6F9-402B-8010-84DFA5D603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89" operator="equal" id="{1D660ED7-729F-4F1A-988F-5AD9E77351E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U197</xm:sqref>
        </x14:conditionalFormatting>
        <x14:conditionalFormatting xmlns:xm="http://schemas.microsoft.com/office/excel/2006/main">
          <x14:cfRule type="cellIs" priority="1487" operator="between" id="{E8593D8C-2289-4434-9E40-F8242FE9591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U197</xm:sqref>
        </x14:conditionalFormatting>
        <x14:conditionalFormatting xmlns:xm="http://schemas.microsoft.com/office/excel/2006/main">
          <x14:cfRule type="cellIs" priority="1485" operator="between" id="{138D5E86-2187-4260-A405-25AABDCD914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486" operator="equal" id="{CA450051-E819-4B10-8048-E5643F90C11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U197</xm:sqref>
        </x14:conditionalFormatting>
        <x14:conditionalFormatting xmlns:xm="http://schemas.microsoft.com/office/excel/2006/main">
          <x14:cfRule type="cellIs" priority="1483" operator="between" id="{DEEC8DD3-FD36-46F7-9963-631DDE01D3C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484" operator="equal" id="{EDCA9680-E0B6-4108-8128-8A30F9E24A0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U197</xm:sqref>
        </x14:conditionalFormatting>
        <x14:conditionalFormatting xmlns:xm="http://schemas.microsoft.com/office/excel/2006/main">
          <x14:cfRule type="cellIs" priority="1482" operator="between" id="{FD99F348-12EA-4439-A830-1FE36CE4500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U197</xm:sqref>
        </x14:conditionalFormatting>
        <x14:conditionalFormatting xmlns:xm="http://schemas.microsoft.com/office/excel/2006/main">
          <x14:cfRule type="cellIs" priority="1479" operator="equal" id="{A87A5C61-63A5-47AF-A19E-73D2727442C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80" operator="equal" id="{0E9FC97E-44B6-46CA-B7D7-2CF83E85545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81" operator="equal" id="{91908994-41A8-4ECD-B29F-C1FA36EFFA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U199</xm:sqref>
        </x14:conditionalFormatting>
        <x14:conditionalFormatting xmlns:xm="http://schemas.microsoft.com/office/excel/2006/main">
          <x14:cfRule type="cellIs" priority="1477" operator="between" id="{98D93A86-4488-4E97-AAAF-F783A36C8706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478" operator="equal" id="{7072DB27-805E-4805-82DB-1B904DB4D4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U199</xm:sqref>
        </x14:conditionalFormatting>
        <x14:conditionalFormatting xmlns:xm="http://schemas.microsoft.com/office/excel/2006/main">
          <x14:cfRule type="cellIs" priority="1475" operator="equal" id="{CFF43CC9-3D1B-4278-8B5D-23162D36AC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76" operator="equal" id="{DAA7FF83-13B8-4C83-9C26-E43E02A961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U199</xm:sqref>
        </x14:conditionalFormatting>
        <x14:conditionalFormatting xmlns:xm="http://schemas.microsoft.com/office/excel/2006/main">
          <x14:cfRule type="cellIs" priority="1474" operator="between" id="{65E7106E-A09B-4BB0-8B44-E62478608DE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U199</xm:sqref>
        </x14:conditionalFormatting>
        <x14:conditionalFormatting xmlns:xm="http://schemas.microsoft.com/office/excel/2006/main">
          <x14:cfRule type="cellIs" priority="1471" operator="equal" id="{2BD67480-0600-4A05-B13A-A8FF7DB88A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72" operator="equal" id="{07989516-D0FB-4894-90A0-2D4DD695EC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73" operator="equal" id="{B5C80E51-BEC4-4985-A245-0FEA5988524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U203</xm:sqref>
        </x14:conditionalFormatting>
        <x14:conditionalFormatting xmlns:xm="http://schemas.microsoft.com/office/excel/2006/main">
          <x14:cfRule type="cellIs" priority="1469" operator="between" id="{65830494-78BD-41C2-BCE5-1F06BAFC34A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470" operator="equal" id="{060F6CBC-C7E5-4EA3-A1B3-55E88AE348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U203</xm:sqref>
        </x14:conditionalFormatting>
        <x14:conditionalFormatting xmlns:xm="http://schemas.microsoft.com/office/excel/2006/main">
          <x14:cfRule type="cellIs" priority="1467" operator="equal" id="{B3253B71-9F0B-49A8-876B-278919BDE28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68" operator="equal" id="{DEC29496-0533-427C-8F8C-B9CDFC922A8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U203</xm:sqref>
        </x14:conditionalFormatting>
        <x14:conditionalFormatting xmlns:xm="http://schemas.microsoft.com/office/excel/2006/main">
          <x14:cfRule type="cellIs" priority="1466" operator="between" id="{2A474CC6-941F-4653-BF46-F9196747335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U203</xm:sqref>
        </x14:conditionalFormatting>
        <x14:conditionalFormatting xmlns:xm="http://schemas.microsoft.com/office/excel/2006/main">
          <x14:cfRule type="cellIs" priority="1373" operator="equal" id="{B0E0A175-C9D8-4BB6-B6B6-98CDEB09743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74" operator="equal" id="{9FACC1E5-7BE5-4180-AAA5-A31E721513A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75" operator="equal" id="{5E83969E-F798-4946-8DF0-DF365D53AF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R74:T74</xm:sqref>
        </x14:conditionalFormatting>
        <x14:conditionalFormatting xmlns:xm="http://schemas.microsoft.com/office/excel/2006/main">
          <x14:cfRule type="cellIs" priority="1372" operator="between" id="{20BAB02C-46A3-4CCA-AF23-D43F0253037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R74:T74</xm:sqref>
        </x14:conditionalFormatting>
        <x14:conditionalFormatting xmlns:xm="http://schemas.microsoft.com/office/excel/2006/main">
          <x14:cfRule type="cellIs" priority="1371" operator="between" id="{C4DAF619-29DC-4F66-9AC6-E89EC7F3A00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R74:T74</xm:sqref>
        </x14:conditionalFormatting>
        <x14:conditionalFormatting xmlns:xm="http://schemas.microsoft.com/office/excel/2006/main">
          <x14:cfRule type="cellIs" priority="1370" operator="between" id="{41A94AC1-A781-4887-BFCE-DCBBD7BBE55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R74:T74</xm:sqref>
        </x14:conditionalFormatting>
        <x14:conditionalFormatting xmlns:xm="http://schemas.microsoft.com/office/excel/2006/main">
          <x14:cfRule type="cellIs" priority="1369" operator="between" id="{92B22417-0446-43B0-B4B1-9C9390D8749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R74:T74</xm:sqref>
        </x14:conditionalFormatting>
        <x14:conditionalFormatting xmlns:xm="http://schemas.microsoft.com/office/excel/2006/main">
          <x14:cfRule type="cellIs" priority="1368" operator="between" id="{D3090A2F-8766-4BD6-BF2A-A08C5ED52F1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R74:T74</xm:sqref>
        </x14:conditionalFormatting>
        <x14:conditionalFormatting xmlns:xm="http://schemas.microsoft.com/office/excel/2006/main">
          <x14:cfRule type="cellIs" priority="1366" operator="equal" id="{A1B828C8-B9FD-49CC-B3C8-E275749DE2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67" operator="equal" id="{A097D2E8-D924-4B37-B2C1-F146A7D430F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R74:T74</xm:sqref>
        </x14:conditionalFormatting>
        <x14:conditionalFormatting xmlns:xm="http://schemas.microsoft.com/office/excel/2006/main">
          <x14:cfRule type="cellIs" priority="1364" operator="between" id="{A9AFD6DD-4F63-4396-8A79-19E873EBEB65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365" operator="equal" id="{142553D5-18E8-4448-9996-1613F2A3647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R74:T74</xm:sqref>
        </x14:conditionalFormatting>
        <x14:conditionalFormatting xmlns:xm="http://schemas.microsoft.com/office/excel/2006/main">
          <x14:cfRule type="cellIs" priority="1359" operator="between" id="{ED44F2C6-4F53-41BE-A079-85F72995233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R68:T69</xm:sqref>
        </x14:conditionalFormatting>
        <x14:conditionalFormatting xmlns:xm="http://schemas.microsoft.com/office/excel/2006/main">
          <x14:cfRule type="cellIs" priority="1358" operator="between" id="{9C49F7E1-3F61-457F-9417-D7238AA68A7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R68:T69</xm:sqref>
        </x14:conditionalFormatting>
        <x14:conditionalFormatting xmlns:xm="http://schemas.microsoft.com/office/excel/2006/main">
          <x14:cfRule type="cellIs" priority="1357" operator="between" id="{C13350B8-155A-4315-964A-DA45D5C84DF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R68:T69</xm:sqref>
        </x14:conditionalFormatting>
        <x14:conditionalFormatting xmlns:xm="http://schemas.microsoft.com/office/excel/2006/main">
          <x14:cfRule type="cellIs" priority="1356" operator="between" id="{7E8A8F88-40AF-4557-A1FB-F248149E19A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R68:T69</xm:sqref>
        </x14:conditionalFormatting>
        <x14:conditionalFormatting xmlns:xm="http://schemas.microsoft.com/office/excel/2006/main">
          <x14:cfRule type="cellIs" priority="1355" operator="between" id="{0063E4C4-69FA-423D-B321-05D2F6EB29F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R68:T69</xm:sqref>
        </x14:conditionalFormatting>
        <x14:conditionalFormatting xmlns:xm="http://schemas.microsoft.com/office/excel/2006/main">
          <x14:cfRule type="cellIs" priority="1351" operator="between" id="{4D841C05-7D6B-4F63-A215-A9758AF8D6A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352" operator="equal" id="{2BB6161B-8E99-44BE-B554-E33CA9CB133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R68:T69</xm:sqref>
        </x14:conditionalFormatting>
        <x14:conditionalFormatting xmlns:xm="http://schemas.microsoft.com/office/excel/2006/main">
          <x14:cfRule type="cellIs" priority="1463" operator="equal" id="{2E48C0E5-D453-40F8-ABCC-019CA3990B7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64" operator="equal" id="{BFB84893-A958-4F42-9C44-775855ED791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65" operator="equal" id="{72B30606-B518-4258-9AF2-AD97BCC197F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U86:U88 U96:U97 U90:U94</xm:sqref>
        </x14:conditionalFormatting>
        <x14:conditionalFormatting xmlns:xm="http://schemas.microsoft.com/office/excel/2006/main">
          <x14:cfRule type="cellIs" priority="1462" operator="between" id="{B5230EB3-B561-4ED4-9E7C-2B3C882583A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U96:U97 U86:U88 U90:U94</xm:sqref>
        </x14:conditionalFormatting>
        <x14:conditionalFormatting xmlns:xm="http://schemas.microsoft.com/office/excel/2006/main">
          <x14:cfRule type="cellIs" priority="1461" operator="between" id="{0B88CC80-6990-4C49-BA8A-90519DC0FEA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U96:U97 U86:U88 U90:U94</xm:sqref>
        </x14:conditionalFormatting>
        <x14:conditionalFormatting xmlns:xm="http://schemas.microsoft.com/office/excel/2006/main">
          <x14:cfRule type="cellIs" priority="1460" operator="between" id="{D7EC62B8-6014-435F-97D8-8A2177A5905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U96:U97 U86:U88 U90:U94</xm:sqref>
        </x14:conditionalFormatting>
        <x14:conditionalFormatting xmlns:xm="http://schemas.microsoft.com/office/excel/2006/main">
          <x14:cfRule type="cellIs" priority="1459" operator="between" id="{770EA77E-7A07-4E6D-A328-E8128CB95A3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U96:U97 U86:U88 U90:U94</xm:sqref>
        </x14:conditionalFormatting>
        <x14:conditionalFormatting xmlns:xm="http://schemas.microsoft.com/office/excel/2006/main">
          <x14:cfRule type="cellIs" priority="1458" operator="between" id="{B4550512-A0A6-491F-9560-8EA3EAFD544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U96:U97 U86:U88 U90:U94</xm:sqref>
        </x14:conditionalFormatting>
        <x14:conditionalFormatting xmlns:xm="http://schemas.microsoft.com/office/excel/2006/main">
          <x14:cfRule type="cellIs" priority="1456" operator="equal" id="{E9EEAA90-ECD4-4F32-8E48-C7B2C9AAEB8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57" operator="equal" id="{F6498309-556A-42E3-8114-542F3464C9C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U96:U97 U86:U88 U90:U94</xm:sqref>
        </x14:conditionalFormatting>
        <x14:conditionalFormatting xmlns:xm="http://schemas.microsoft.com/office/excel/2006/main">
          <x14:cfRule type="cellIs" priority="1454" operator="between" id="{7A28BB23-B7BD-4DE2-8498-F2C2636BAF5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455" operator="equal" id="{6D32E061-86F2-420D-9597-89E5C208A18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U96:U97 U86:U88 U90:U94</xm:sqref>
        </x14:conditionalFormatting>
        <x14:conditionalFormatting xmlns:xm="http://schemas.microsoft.com/office/excel/2006/main">
          <x14:cfRule type="cellIs" priority="1451" operator="equal" id="{7870D958-53AF-4924-B17F-F1B18BE6D9F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52" operator="equal" id="{63E0FA9C-C09C-469C-A9C0-F89B1ADD37F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U99:U100</xm:sqref>
        </x14:conditionalFormatting>
        <x14:conditionalFormatting xmlns:xm="http://schemas.microsoft.com/office/excel/2006/main">
          <x14:cfRule type="cellIs" priority="1448" operator="equal" id="{4A286DA2-6285-4D1A-9D6E-91059FA82A2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49" operator="equal" id="{C4FE51A8-6DB7-4A21-83BF-7AC3E4F8C92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50" operator="equal" id="{0EDB3036-89F7-4B1C-BFFC-DDC8808BF0B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U99:U100</xm:sqref>
        </x14:conditionalFormatting>
        <x14:conditionalFormatting xmlns:xm="http://schemas.microsoft.com/office/excel/2006/main">
          <x14:cfRule type="cellIs" priority="1446" operator="equal" id="{AB019563-F995-4D8F-879B-6821F3CBF62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47" operator="equal" id="{8A7ED881-C9D0-4155-9A00-68C66FC8EC3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U99:U100</xm:sqref>
        </x14:conditionalFormatting>
        <x14:conditionalFormatting xmlns:xm="http://schemas.microsoft.com/office/excel/2006/main">
          <x14:cfRule type="cellIs" priority="1445" operator="between" id="{C696D5C2-6B94-4715-AD4B-32A998639AE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U99:U100</xm:sqref>
        </x14:conditionalFormatting>
        <x14:conditionalFormatting xmlns:xm="http://schemas.microsoft.com/office/excel/2006/main">
          <x14:cfRule type="cellIs" priority="1444" operator="between" id="{142FD64B-2096-4757-B568-0190B9E81B2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U99:U100</xm:sqref>
        </x14:conditionalFormatting>
        <x14:conditionalFormatting xmlns:xm="http://schemas.microsoft.com/office/excel/2006/main">
          <x14:cfRule type="cellIs" priority="1443" operator="between" id="{D0AD1627-884C-4A16-8284-615239BA897D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U99:U100</xm:sqref>
        </x14:conditionalFormatting>
        <x14:conditionalFormatting xmlns:xm="http://schemas.microsoft.com/office/excel/2006/main">
          <x14:cfRule type="cellIs" priority="1442" operator="between" id="{6CAEC38B-95C0-40D3-B5C2-6AD5F2B81DE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U99:U100</xm:sqref>
        </x14:conditionalFormatting>
        <x14:conditionalFormatting xmlns:xm="http://schemas.microsoft.com/office/excel/2006/main">
          <x14:cfRule type="cellIs" priority="1441" operator="between" id="{F2741225-0FDB-4188-9121-E36104E1A90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U99:U100</xm:sqref>
        </x14:conditionalFormatting>
        <x14:conditionalFormatting xmlns:xm="http://schemas.microsoft.com/office/excel/2006/main">
          <x14:cfRule type="cellIs" priority="1439" operator="between" id="{81802B29-3570-4857-BB72-2FCF4449189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440" operator="equal" id="{BA578D02-0B2D-4EF5-8E7B-3B2ACFD6A8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U99:U100</xm:sqref>
        </x14:conditionalFormatting>
        <x14:conditionalFormatting xmlns:xm="http://schemas.microsoft.com/office/excel/2006/main">
          <x14:cfRule type="cellIs" priority="1436" operator="equal" id="{658DA916-614A-403A-932B-F538F98A030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37" operator="equal" id="{5553E61C-4267-48F4-BF2B-0929F9D4F0E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U98</xm:sqref>
        </x14:conditionalFormatting>
        <x14:conditionalFormatting xmlns:xm="http://schemas.microsoft.com/office/excel/2006/main">
          <x14:cfRule type="cellIs" priority="1434" operator="equal" id="{368D973C-F7C9-404A-B88F-5DF8DA3641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35" operator="equal" id="{98BE7C9B-C7F0-4ECE-8A7D-EB34FE4A7ED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U98</xm:sqref>
        </x14:conditionalFormatting>
        <x14:conditionalFormatting xmlns:xm="http://schemas.microsoft.com/office/excel/2006/main">
          <x14:cfRule type="cellIs" priority="1431" operator="equal" id="{85458936-1942-47B2-8E9C-979B040BEB5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32" operator="equal" id="{FBCB5272-6CFB-440A-8FBD-415A4329A6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33" operator="equal" id="{3687964E-1354-4439-AA3E-B177E6C81C6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U98</xm:sqref>
        </x14:conditionalFormatting>
        <x14:conditionalFormatting xmlns:xm="http://schemas.microsoft.com/office/excel/2006/main">
          <x14:cfRule type="cellIs" priority="1430" operator="between" id="{677D7B89-82C6-4D08-A105-ED6607A3500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U98</xm:sqref>
        </x14:conditionalFormatting>
        <x14:conditionalFormatting xmlns:xm="http://schemas.microsoft.com/office/excel/2006/main">
          <x14:cfRule type="cellIs" priority="1429" operator="between" id="{203D9F20-84CF-464D-BD36-7A42A2CB21D9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U98</xm:sqref>
        </x14:conditionalFormatting>
        <x14:conditionalFormatting xmlns:xm="http://schemas.microsoft.com/office/excel/2006/main">
          <x14:cfRule type="cellIs" priority="1428" operator="between" id="{8F9DBD80-3BFD-40BB-AADE-49B344E36BD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U98</xm:sqref>
        </x14:conditionalFormatting>
        <x14:conditionalFormatting xmlns:xm="http://schemas.microsoft.com/office/excel/2006/main">
          <x14:cfRule type="cellIs" priority="1427" operator="between" id="{2425F223-85BF-4777-98D4-996F0EBF9A3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U98</xm:sqref>
        </x14:conditionalFormatting>
        <x14:conditionalFormatting xmlns:xm="http://schemas.microsoft.com/office/excel/2006/main">
          <x14:cfRule type="cellIs" priority="1426" operator="between" id="{BA101B1C-69C0-4272-BDE7-FD1C8863F6F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U98</xm:sqref>
        </x14:conditionalFormatting>
        <x14:conditionalFormatting xmlns:xm="http://schemas.microsoft.com/office/excel/2006/main">
          <x14:cfRule type="cellIs" priority="1421" operator="equal" id="{8532DFAB-D08F-4F10-A1DB-7823F99B58B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22" operator="equal" id="{6AA67091-020C-4A51-B564-5181B4BE55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23" operator="equal" id="{06B35F21-0ECA-4092-ADBA-A4F1F6B67C3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U98</xm:sqref>
        </x14:conditionalFormatting>
        <x14:conditionalFormatting xmlns:xm="http://schemas.microsoft.com/office/excel/2006/main">
          <x14:cfRule type="cellIs" priority="1419" operator="equal" id="{6130867A-459D-4239-8790-EC927ACD270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20" operator="equal" id="{B4B4D2A3-19EE-4740-8315-E4D0C30C89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U98</xm:sqref>
        </x14:conditionalFormatting>
        <x14:conditionalFormatting xmlns:xm="http://schemas.microsoft.com/office/excel/2006/main">
          <x14:cfRule type="cellIs" priority="1416" operator="equal" id="{150F1A04-DF9B-4F40-9E24-D5AE7084C4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17" operator="equal" id="{05E4E923-32F0-40C4-BB80-E707C96B223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18" operator="equal" id="{B875AD16-47BD-4A5D-93B0-B1F637898E7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U95</xm:sqref>
        </x14:conditionalFormatting>
        <x14:conditionalFormatting xmlns:xm="http://schemas.microsoft.com/office/excel/2006/main">
          <x14:cfRule type="cellIs" priority="1415" operator="between" id="{9D230B94-DB69-41B1-8CB5-199C4A0AEFB4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U95</xm:sqref>
        </x14:conditionalFormatting>
        <x14:conditionalFormatting xmlns:xm="http://schemas.microsoft.com/office/excel/2006/main">
          <x14:cfRule type="cellIs" priority="1414" operator="between" id="{AFEB5912-DBDA-43FD-8695-B838DCAE6D0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U95</xm:sqref>
        </x14:conditionalFormatting>
        <x14:conditionalFormatting xmlns:xm="http://schemas.microsoft.com/office/excel/2006/main">
          <x14:cfRule type="cellIs" priority="1413" operator="between" id="{5B84A317-5906-4355-8208-1CC844CF17A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U95</xm:sqref>
        </x14:conditionalFormatting>
        <x14:conditionalFormatting xmlns:xm="http://schemas.microsoft.com/office/excel/2006/main">
          <x14:cfRule type="cellIs" priority="1412" operator="between" id="{9BC7CAAC-1097-45C0-BBE8-ABFA289A7AA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U95</xm:sqref>
        </x14:conditionalFormatting>
        <x14:conditionalFormatting xmlns:xm="http://schemas.microsoft.com/office/excel/2006/main">
          <x14:cfRule type="cellIs" priority="1411" operator="between" id="{4B929ED2-ABED-428F-832C-9E802CCC52A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U95</xm:sqref>
        </x14:conditionalFormatting>
        <x14:conditionalFormatting xmlns:xm="http://schemas.microsoft.com/office/excel/2006/main">
          <x14:cfRule type="cellIs" priority="1409" operator="equal" id="{16E485C8-BD08-4715-8F1C-D4219B76E1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10" operator="equal" id="{D4687BFC-BBFE-44BD-9C9E-5CAA5013737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U95</xm:sqref>
        </x14:conditionalFormatting>
        <x14:conditionalFormatting xmlns:xm="http://schemas.microsoft.com/office/excel/2006/main">
          <x14:cfRule type="cellIs" priority="1407" operator="between" id="{99AD4B85-D1FD-4E28-8FE4-BDFCB1E7070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408" operator="equal" id="{BF805281-6D1F-47AB-8DF9-1983DF2264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U95</xm:sqref>
        </x14:conditionalFormatting>
        <x14:conditionalFormatting xmlns:xm="http://schemas.microsoft.com/office/excel/2006/main">
          <x14:cfRule type="cellIs" priority="1403" operator="equal" id="{A37E1EB7-620A-4221-863C-DD0125C6E67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04" operator="equal" id="{D5D7AC06-1240-4838-BFBC-2CCF0FA783A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05" operator="equal" id="{BF526007-857E-4A35-B012-899318523DA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U89</xm:sqref>
        </x14:conditionalFormatting>
        <x14:conditionalFormatting xmlns:xm="http://schemas.microsoft.com/office/excel/2006/main">
          <x14:cfRule type="cellIs" priority="1402" operator="between" id="{AF0E9927-550C-441B-8C00-CA74E0A0612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U89</xm:sqref>
        </x14:conditionalFormatting>
        <x14:conditionalFormatting xmlns:xm="http://schemas.microsoft.com/office/excel/2006/main">
          <x14:cfRule type="cellIs" priority="1401" operator="between" id="{D36902A0-05A7-49C5-BD12-92DD98B32B7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U89</xm:sqref>
        </x14:conditionalFormatting>
        <x14:conditionalFormatting xmlns:xm="http://schemas.microsoft.com/office/excel/2006/main">
          <x14:cfRule type="cellIs" priority="1400" operator="between" id="{37F6BB17-C697-4217-8BC5-CF20C43CCEC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U89</xm:sqref>
        </x14:conditionalFormatting>
        <x14:conditionalFormatting xmlns:xm="http://schemas.microsoft.com/office/excel/2006/main">
          <x14:cfRule type="cellIs" priority="1399" operator="between" id="{78DEA350-3E33-4114-8C4F-3F0FC186FC7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U89</xm:sqref>
        </x14:conditionalFormatting>
        <x14:conditionalFormatting xmlns:xm="http://schemas.microsoft.com/office/excel/2006/main">
          <x14:cfRule type="cellIs" priority="1398" operator="between" id="{0AC12D6B-E538-4233-93A0-EF62607A842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U89</xm:sqref>
        </x14:conditionalFormatting>
        <x14:conditionalFormatting xmlns:xm="http://schemas.microsoft.com/office/excel/2006/main">
          <x14:cfRule type="cellIs" priority="1396" operator="equal" id="{7E9DEFAF-20D3-4239-ACE6-180BD4011A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97" operator="equal" id="{0B3E8025-7DD1-4A2F-B933-0535CB7A86D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U89</xm:sqref>
        </x14:conditionalFormatting>
        <x14:conditionalFormatting xmlns:xm="http://schemas.microsoft.com/office/excel/2006/main">
          <x14:cfRule type="cellIs" priority="1394" operator="between" id="{E9C905ED-E201-413F-93A3-5549D7D9190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395" operator="equal" id="{726EAAEC-B9E3-4617-91AF-266EB1AD629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U89</xm:sqref>
        </x14:conditionalFormatting>
        <x14:conditionalFormatting xmlns:xm="http://schemas.microsoft.com/office/excel/2006/main">
          <x14:cfRule type="cellIs" priority="1390" operator="equal" id="{83C80E3C-3B60-4DBE-9B45-B8D14E5A490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91" operator="equal" id="{FACFE302-A0DB-4EF3-AC26-98C4E717E2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U139</xm:sqref>
        </x14:conditionalFormatting>
        <x14:conditionalFormatting xmlns:xm="http://schemas.microsoft.com/office/excel/2006/main">
          <x14:cfRule type="cellIs" priority="1387" operator="equal" id="{8A17DEA6-D8A6-47FD-8EAF-DF152139BC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88" operator="equal" id="{194FC521-A88F-42D3-BBD3-075D1CB111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89" operator="equal" id="{304F50F5-3FBF-47B5-916F-3AD6FACC9B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U139</xm:sqref>
        </x14:conditionalFormatting>
        <x14:conditionalFormatting xmlns:xm="http://schemas.microsoft.com/office/excel/2006/main">
          <x14:cfRule type="cellIs" priority="1385" operator="equal" id="{6DD3794A-D0EE-4931-AC60-85E2BB0446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86" operator="equal" id="{6393DB4B-D8CC-4214-B227-49EB610157C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U139</xm:sqref>
        </x14:conditionalFormatting>
        <x14:conditionalFormatting xmlns:xm="http://schemas.microsoft.com/office/excel/2006/main">
          <x14:cfRule type="cellIs" priority="1384" operator="between" id="{EC5884B6-367A-4D49-8D42-5EED1E9518E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U139</xm:sqref>
        </x14:conditionalFormatting>
        <x14:conditionalFormatting xmlns:xm="http://schemas.microsoft.com/office/excel/2006/main">
          <x14:cfRule type="cellIs" priority="1383" operator="between" id="{66405567-CC41-46A6-B359-94FEA017723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U139</xm:sqref>
        </x14:conditionalFormatting>
        <x14:conditionalFormatting xmlns:xm="http://schemas.microsoft.com/office/excel/2006/main">
          <x14:cfRule type="cellIs" priority="1382" operator="between" id="{9AD80ADA-3A7B-4625-A856-2BFBC36065F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U139</xm:sqref>
        </x14:conditionalFormatting>
        <x14:conditionalFormatting xmlns:xm="http://schemas.microsoft.com/office/excel/2006/main">
          <x14:cfRule type="cellIs" priority="1381" operator="between" id="{29C5E12A-1EC3-4761-99FF-682F592597F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U139</xm:sqref>
        </x14:conditionalFormatting>
        <x14:conditionalFormatting xmlns:xm="http://schemas.microsoft.com/office/excel/2006/main">
          <x14:cfRule type="cellIs" priority="1380" operator="between" id="{36CC5F57-5934-4F90-8A08-BE87C710952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U139</xm:sqref>
        </x14:conditionalFormatting>
        <x14:conditionalFormatting xmlns:xm="http://schemas.microsoft.com/office/excel/2006/main">
          <x14:cfRule type="cellIs" priority="1378" operator="between" id="{A2F45C0F-EEB0-4DCD-9AEB-1029DD45C75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379" operator="equal" id="{E9C2673A-1A70-446C-AC98-0766F138072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U139</xm:sqref>
        </x14:conditionalFormatting>
        <x14:conditionalFormatting xmlns:xm="http://schemas.microsoft.com/office/excel/2006/main">
          <x14:cfRule type="cellIs" priority="1360" operator="equal" id="{20AAEA9E-01BE-4DC8-B4C1-24A77B91B6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61" operator="equal" id="{3F464E0B-EA95-4162-AF83-4BB9DB98F6E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62" operator="equal" id="{85FBB032-C89B-4391-9AB9-6050597ABFD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R68:T69</xm:sqref>
        </x14:conditionalFormatting>
        <x14:conditionalFormatting xmlns:xm="http://schemas.microsoft.com/office/excel/2006/main">
          <x14:cfRule type="cellIs" priority="1346" operator="between" id="{12DDC6FC-63B8-4105-8DA7-5103BE41144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R70:T70</xm:sqref>
        </x14:conditionalFormatting>
        <x14:conditionalFormatting xmlns:xm="http://schemas.microsoft.com/office/excel/2006/main">
          <x14:cfRule type="cellIs" priority="1345" operator="between" id="{890588B6-1210-4432-9C75-DB4A9164482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R70:T70</xm:sqref>
        </x14:conditionalFormatting>
        <x14:conditionalFormatting xmlns:xm="http://schemas.microsoft.com/office/excel/2006/main">
          <x14:cfRule type="cellIs" priority="1344" operator="between" id="{ED9F0ECD-F0D4-4E37-A23D-D94F413AEEF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R70:T70</xm:sqref>
        </x14:conditionalFormatting>
        <x14:conditionalFormatting xmlns:xm="http://schemas.microsoft.com/office/excel/2006/main">
          <x14:cfRule type="cellIs" priority="1343" operator="between" id="{3999E047-7A9E-4066-AD94-8E83D810B85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R70:T70</xm:sqref>
        </x14:conditionalFormatting>
        <x14:conditionalFormatting xmlns:xm="http://schemas.microsoft.com/office/excel/2006/main">
          <x14:cfRule type="cellIs" priority="1342" operator="between" id="{E2AFFCE5-DDE4-4D42-AC15-7EFE003415C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R70:T70</xm:sqref>
        </x14:conditionalFormatting>
        <x14:conditionalFormatting xmlns:xm="http://schemas.microsoft.com/office/excel/2006/main">
          <x14:cfRule type="cellIs" priority="1353" operator="equal" id="{8B2C7427-3BC6-473B-A853-2407271E91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54" operator="equal" id="{E3E5D55F-D87A-4FA6-81B6-61DE2875DF7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R68:T69</xm:sqref>
        </x14:conditionalFormatting>
        <x14:conditionalFormatting xmlns:xm="http://schemas.microsoft.com/office/excel/2006/main">
          <x14:cfRule type="cellIs" priority="1338" operator="between" id="{27660571-EA96-441F-AA3B-99BDD48BC84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339" operator="equal" id="{419C1FC8-2106-4812-A5B8-7E16C3C484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R70:T70</xm:sqref>
        </x14:conditionalFormatting>
        <x14:conditionalFormatting xmlns:xm="http://schemas.microsoft.com/office/excel/2006/main">
          <x14:cfRule type="cellIs" priority="1347" operator="equal" id="{E8EF3589-5FE5-4274-BFB5-5D4B89AD57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48" operator="equal" id="{54DB8555-20C3-4643-B644-B9E105E8F72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49" operator="equal" id="{F2A10ED6-C7F3-439B-A808-8611ED2EFFB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R70:T70</xm:sqref>
        </x14:conditionalFormatting>
        <x14:conditionalFormatting xmlns:xm="http://schemas.microsoft.com/office/excel/2006/main">
          <x14:cfRule type="cellIs" priority="1340" operator="equal" id="{5C4DA351-F258-4E8F-AA4B-47D4D92AA19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41" operator="equal" id="{8B493D6C-9668-48A6-8E0B-EBA84CFA73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R70:T70</xm:sqref>
        </x14:conditionalFormatting>
        <x14:conditionalFormatting xmlns:xm="http://schemas.microsoft.com/office/excel/2006/main">
          <x14:cfRule type="cellIs" priority="1333" operator="between" id="{E2C21D6E-FA6E-4C4E-B30B-47BC97812B8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R71:T73 W71:W73</xm:sqref>
        </x14:conditionalFormatting>
        <x14:conditionalFormatting xmlns:xm="http://schemas.microsoft.com/office/excel/2006/main">
          <x14:cfRule type="cellIs" priority="1332" operator="between" id="{63EA6E36-CA50-4E93-ADFD-1E514BF39A8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R71:T73 W71:W73</xm:sqref>
        </x14:conditionalFormatting>
        <x14:conditionalFormatting xmlns:xm="http://schemas.microsoft.com/office/excel/2006/main">
          <x14:cfRule type="cellIs" priority="1331" operator="between" id="{D94BBB70-9315-48F3-9658-C986FFBCCEA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R71:T73 W71:W73</xm:sqref>
        </x14:conditionalFormatting>
        <x14:conditionalFormatting xmlns:xm="http://schemas.microsoft.com/office/excel/2006/main">
          <x14:cfRule type="cellIs" priority="1330" operator="between" id="{BD97DE92-2AAD-4E69-92FC-B4563E7B036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R71:T73 W71:W73</xm:sqref>
        </x14:conditionalFormatting>
        <x14:conditionalFormatting xmlns:xm="http://schemas.microsoft.com/office/excel/2006/main">
          <x14:cfRule type="cellIs" priority="1329" operator="between" id="{A56FED02-3B0D-44F2-8881-EBAB08AED13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R71:T73 W71:W73</xm:sqref>
        </x14:conditionalFormatting>
        <x14:conditionalFormatting xmlns:xm="http://schemas.microsoft.com/office/excel/2006/main">
          <x14:cfRule type="cellIs" priority="1325" operator="between" id="{51F22B30-75C1-41CB-B6D4-22E5573667D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326" operator="equal" id="{E4FF8F5D-EA0B-433E-AD1F-028450A2988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R71:T73 W71:W73</xm:sqref>
        </x14:conditionalFormatting>
        <x14:conditionalFormatting xmlns:xm="http://schemas.microsoft.com/office/excel/2006/main">
          <x14:cfRule type="cellIs" priority="1334" operator="equal" id="{FA2CC876-4CA2-4C30-83F2-7B90329B49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35" operator="equal" id="{432E81FD-5AFD-47D0-A2C0-BE167FEA32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36" operator="equal" id="{5734FE60-FA8E-4AD3-A2BA-79EF5441CD5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R71:T73 W71:W73</xm:sqref>
        </x14:conditionalFormatting>
        <x14:conditionalFormatting xmlns:xm="http://schemas.microsoft.com/office/excel/2006/main">
          <x14:cfRule type="cellIs" priority="1327" operator="equal" id="{DCEF271C-654C-4AC1-9328-80AF5CA693F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28" operator="equal" id="{866930B1-C6AE-41A7-9555-20CC0DD0DA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R71:T73 W71:W73</xm:sqref>
        </x14:conditionalFormatting>
        <x14:conditionalFormatting xmlns:xm="http://schemas.microsoft.com/office/excel/2006/main">
          <x14:cfRule type="cellIs" priority="1321" operator="equal" id="{12462993-5FE0-4099-AB42-39C495854BE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22" operator="equal" id="{5CE04B8F-8C05-4383-9309-87D9B363C1F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23" operator="equal" id="{A3BFEBD7-1674-4B49-8FBE-2999909FFA6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S165</xm:sqref>
        </x14:conditionalFormatting>
        <x14:conditionalFormatting xmlns:xm="http://schemas.microsoft.com/office/excel/2006/main">
          <x14:cfRule type="cellIs" priority="1319" operator="equal" id="{4DCACA87-8030-4740-BAF9-1AA32DB09A6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20" operator="equal" id="{94760912-76C4-45BE-A9EF-3A4E25AA8E8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S165</xm:sqref>
        </x14:conditionalFormatting>
        <x14:conditionalFormatting xmlns:xm="http://schemas.microsoft.com/office/excel/2006/main">
          <x14:cfRule type="cellIs" priority="1318" operator="between" id="{93BB951F-DD40-42D7-A792-D2AD5D973515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S165</xm:sqref>
        </x14:conditionalFormatting>
        <x14:conditionalFormatting xmlns:xm="http://schemas.microsoft.com/office/excel/2006/main">
          <x14:cfRule type="cellIs" priority="1317" operator="between" id="{EB516822-81AF-4457-9557-C314C97B01B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S165</xm:sqref>
        </x14:conditionalFormatting>
        <x14:conditionalFormatting xmlns:xm="http://schemas.microsoft.com/office/excel/2006/main">
          <x14:cfRule type="cellIs" priority="1316" operator="between" id="{7B5022CE-449C-42E8-90F7-030265A12D1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S165</xm:sqref>
        </x14:conditionalFormatting>
        <x14:conditionalFormatting xmlns:xm="http://schemas.microsoft.com/office/excel/2006/main">
          <x14:cfRule type="cellIs" priority="1315" operator="between" id="{2EAE6F20-EBA2-438E-8353-4E4FAB38D8D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S165</xm:sqref>
        </x14:conditionalFormatting>
        <x14:conditionalFormatting xmlns:xm="http://schemas.microsoft.com/office/excel/2006/main">
          <x14:cfRule type="cellIs" priority="1314" operator="between" id="{73AEB1CA-C862-4EC4-B740-33990BFF7B9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S165</xm:sqref>
        </x14:conditionalFormatting>
        <x14:conditionalFormatting xmlns:xm="http://schemas.microsoft.com/office/excel/2006/main">
          <x14:cfRule type="cellIs" priority="1312" operator="between" id="{236926F3-A063-4957-99F8-7BF9460D336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313" operator="equal" id="{3081DB10-AD1A-4962-8C63-3C798600118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S165</xm:sqref>
        </x14:conditionalFormatting>
        <x14:conditionalFormatting xmlns:xm="http://schemas.microsoft.com/office/excel/2006/main">
          <x14:cfRule type="cellIs" priority="1310" operator="equal" id="{29C4D919-B128-45CC-833C-B7410DF1073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11" operator="equal" id="{4AD0DE17-52F4-4F0E-A4E1-763F6E635F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S165</xm:sqref>
        </x14:conditionalFormatting>
        <x14:conditionalFormatting xmlns:xm="http://schemas.microsoft.com/office/excel/2006/main">
          <x14:cfRule type="cellIs" priority="1306" operator="equal" id="{2D9BEEEC-983E-4C3C-A411-7C63463925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07" operator="equal" id="{5F586C44-1624-4502-90CC-EABD5E149D4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08" operator="equal" id="{C0DAF6EF-4BA2-487B-BA44-D3D8A6645FE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T166</xm:sqref>
        </x14:conditionalFormatting>
        <x14:conditionalFormatting xmlns:xm="http://schemas.microsoft.com/office/excel/2006/main">
          <x14:cfRule type="cellIs" priority="1304" operator="equal" id="{410F1A94-0BC7-4C4A-8F09-E0369F5D197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05" operator="equal" id="{8D8732A4-FD7C-459D-9977-A43AF0285A0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T166</xm:sqref>
        </x14:conditionalFormatting>
        <x14:conditionalFormatting xmlns:xm="http://schemas.microsoft.com/office/excel/2006/main">
          <x14:cfRule type="cellIs" priority="1303" operator="between" id="{8E87A7FA-6D77-4145-B7FE-0F84090DBFC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T166</xm:sqref>
        </x14:conditionalFormatting>
        <x14:conditionalFormatting xmlns:xm="http://schemas.microsoft.com/office/excel/2006/main">
          <x14:cfRule type="cellIs" priority="1302" operator="between" id="{C393D5C7-FFC0-48EA-8869-C61AC875064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T166</xm:sqref>
        </x14:conditionalFormatting>
        <x14:conditionalFormatting xmlns:xm="http://schemas.microsoft.com/office/excel/2006/main">
          <x14:cfRule type="cellIs" priority="1301" operator="between" id="{C944F459-0522-4006-AF1B-7099E180F3D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T166</xm:sqref>
        </x14:conditionalFormatting>
        <x14:conditionalFormatting xmlns:xm="http://schemas.microsoft.com/office/excel/2006/main">
          <x14:cfRule type="cellIs" priority="1300" operator="between" id="{D72EF48A-D516-40C3-870F-9E57B9BFC9F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T166</xm:sqref>
        </x14:conditionalFormatting>
        <x14:conditionalFormatting xmlns:xm="http://schemas.microsoft.com/office/excel/2006/main">
          <x14:cfRule type="cellIs" priority="1299" operator="between" id="{A86EA83F-8D62-43BD-90FD-EDBEE326358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T166</xm:sqref>
        </x14:conditionalFormatting>
        <x14:conditionalFormatting xmlns:xm="http://schemas.microsoft.com/office/excel/2006/main">
          <x14:cfRule type="cellIs" priority="1297" operator="between" id="{AA966161-96DC-4AE3-93D4-6FE3B0F70B7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298" operator="equal" id="{44934130-8208-4600-8D15-33A3F81937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T166</xm:sqref>
        </x14:conditionalFormatting>
        <x14:conditionalFormatting xmlns:xm="http://schemas.microsoft.com/office/excel/2006/main">
          <x14:cfRule type="cellIs" priority="1295" operator="equal" id="{4048DE88-5F99-4083-8854-A6011B0F859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96" operator="equal" id="{A091E3A4-F2E8-4198-BC6C-4030718134E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T166</xm:sqref>
        </x14:conditionalFormatting>
        <x14:conditionalFormatting xmlns:xm="http://schemas.microsoft.com/office/excel/2006/main">
          <x14:cfRule type="cellIs" priority="1290" operator="equal" id="{3E7E09CC-5EDB-4F61-B3B2-B7F24AA2477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91" operator="equal" id="{F383E61D-CD86-4781-B464-4870A5870DE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92" operator="equal" id="{F8789A06-2BEF-4514-A9C2-26FCF92FCF7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T165</xm:sqref>
        </x14:conditionalFormatting>
        <x14:conditionalFormatting xmlns:xm="http://schemas.microsoft.com/office/excel/2006/main">
          <x14:cfRule type="cellIs" priority="1288" operator="equal" id="{026D6F3B-9D9D-4B0D-B9E4-C035A7235DB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89" operator="equal" id="{585A7EC3-F2C0-46FD-A877-9C7D0B3619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T165</xm:sqref>
        </x14:conditionalFormatting>
        <x14:conditionalFormatting xmlns:xm="http://schemas.microsoft.com/office/excel/2006/main">
          <x14:cfRule type="cellIs" priority="1287" operator="between" id="{8D179CFC-2CEB-4DC4-AB9F-4FE5469E794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T165</xm:sqref>
        </x14:conditionalFormatting>
        <x14:conditionalFormatting xmlns:xm="http://schemas.microsoft.com/office/excel/2006/main">
          <x14:cfRule type="cellIs" priority="1286" operator="between" id="{0C8AF006-6413-4471-B8F9-F86E60DEED5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T165</xm:sqref>
        </x14:conditionalFormatting>
        <x14:conditionalFormatting xmlns:xm="http://schemas.microsoft.com/office/excel/2006/main">
          <x14:cfRule type="cellIs" priority="1285" operator="between" id="{33512326-CCE7-41DB-AA79-071CC1786F9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T165</xm:sqref>
        </x14:conditionalFormatting>
        <x14:conditionalFormatting xmlns:xm="http://schemas.microsoft.com/office/excel/2006/main">
          <x14:cfRule type="cellIs" priority="1284" operator="between" id="{9CBC175A-AD72-46EC-90D0-B2A446E2A3B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T165</xm:sqref>
        </x14:conditionalFormatting>
        <x14:conditionalFormatting xmlns:xm="http://schemas.microsoft.com/office/excel/2006/main">
          <x14:cfRule type="cellIs" priority="1283" operator="between" id="{7F2BD5BC-246E-49E0-9B81-338E57BADCE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T165</xm:sqref>
        </x14:conditionalFormatting>
        <x14:conditionalFormatting xmlns:xm="http://schemas.microsoft.com/office/excel/2006/main">
          <x14:cfRule type="cellIs" priority="1281" operator="between" id="{1286310B-165B-409A-8D9B-6374A58060E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282" operator="equal" id="{509C0D15-2D8D-4237-BB4E-91A3EA6CFF7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T165</xm:sqref>
        </x14:conditionalFormatting>
        <x14:conditionalFormatting xmlns:xm="http://schemas.microsoft.com/office/excel/2006/main">
          <x14:cfRule type="cellIs" priority="1279" operator="equal" id="{32A315CC-D88F-4817-8F2F-7B0292F0B9A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80" operator="equal" id="{EE12A3ED-C562-4FC0-B742-B85F9D5246F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T165</xm:sqref>
        </x14:conditionalFormatting>
        <x14:conditionalFormatting xmlns:xm="http://schemas.microsoft.com/office/excel/2006/main">
          <x14:cfRule type="cellIs" priority="1275" operator="equal" id="{AD910FF1-A09B-49D8-A3C8-A501DBAC0A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76" operator="equal" id="{BFF8144E-4399-42AA-BE79-30BAF2060F4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77" operator="equal" id="{C3FDF0D7-10B5-443B-9933-85F29662C54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U165:V165</xm:sqref>
        </x14:conditionalFormatting>
        <x14:conditionalFormatting xmlns:xm="http://schemas.microsoft.com/office/excel/2006/main">
          <x14:cfRule type="cellIs" priority="1273" operator="equal" id="{51D7D80C-6EC1-4CE1-9AF2-CD8F257720A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74" operator="equal" id="{B9A5D315-C2E5-41DF-93A1-09A8E453AB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U165:V165</xm:sqref>
        </x14:conditionalFormatting>
        <x14:conditionalFormatting xmlns:xm="http://schemas.microsoft.com/office/excel/2006/main">
          <x14:cfRule type="cellIs" priority="1272" operator="between" id="{A95F6D19-883C-43BF-A87B-92485556822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U165:V165</xm:sqref>
        </x14:conditionalFormatting>
        <x14:conditionalFormatting xmlns:xm="http://schemas.microsoft.com/office/excel/2006/main">
          <x14:cfRule type="cellIs" priority="1271" operator="between" id="{17393AEF-CA40-4A09-A51C-971057B6189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U165:V165</xm:sqref>
        </x14:conditionalFormatting>
        <x14:conditionalFormatting xmlns:xm="http://schemas.microsoft.com/office/excel/2006/main">
          <x14:cfRule type="cellIs" priority="1270" operator="between" id="{13063385-E87C-4BAE-9DCF-78F2515B1AE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U165:V165</xm:sqref>
        </x14:conditionalFormatting>
        <x14:conditionalFormatting xmlns:xm="http://schemas.microsoft.com/office/excel/2006/main">
          <x14:cfRule type="cellIs" priority="1269" operator="between" id="{77886D00-4CFA-494E-975E-17E23544E0B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U165:V165</xm:sqref>
        </x14:conditionalFormatting>
        <x14:conditionalFormatting xmlns:xm="http://schemas.microsoft.com/office/excel/2006/main">
          <x14:cfRule type="cellIs" priority="1268" operator="between" id="{39F31154-A550-4D3D-8F12-3B5A35299E7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U165:V165</xm:sqref>
        </x14:conditionalFormatting>
        <x14:conditionalFormatting xmlns:xm="http://schemas.microsoft.com/office/excel/2006/main">
          <x14:cfRule type="cellIs" priority="1266" operator="between" id="{42A6715F-5884-48DA-95D4-A8EC2463C27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267" operator="equal" id="{6AEAC74C-DF6C-487C-9E8D-B2C0CD6F1B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U165:V165</xm:sqref>
        </x14:conditionalFormatting>
        <x14:conditionalFormatting xmlns:xm="http://schemas.microsoft.com/office/excel/2006/main">
          <x14:cfRule type="cellIs" priority="1264" operator="equal" id="{851699A1-68ED-4BC5-8CB5-6800194EB44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65" operator="equal" id="{8E96A663-D921-40A7-A4CC-C7C2AEBA20F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U165:V165</xm:sqref>
        </x14:conditionalFormatting>
        <x14:conditionalFormatting xmlns:xm="http://schemas.microsoft.com/office/excel/2006/main">
          <x14:cfRule type="cellIs" priority="1260" operator="equal" id="{25AED99B-909B-4FFB-AE6F-2842EFC31D8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61" operator="equal" id="{5C7FFD60-EB16-499B-BA45-DCE39528A9F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62" operator="equal" id="{680920FE-3550-4402-8BC9-B066086E0D0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T191:V191</xm:sqref>
        </x14:conditionalFormatting>
        <x14:conditionalFormatting xmlns:xm="http://schemas.microsoft.com/office/excel/2006/main">
          <x14:cfRule type="cellIs" priority="1258" operator="equal" id="{537AA7D8-E3F6-40A2-8D2F-898BDDC49E8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59" operator="equal" id="{D7A0D8FD-754A-4F83-8392-93FA266C23C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T191:V191</xm:sqref>
        </x14:conditionalFormatting>
        <x14:conditionalFormatting xmlns:xm="http://schemas.microsoft.com/office/excel/2006/main">
          <x14:cfRule type="cellIs" priority="1257" operator="between" id="{391454A5-5D0A-4A45-9FBF-92986E4E9E8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T191:V191</xm:sqref>
        </x14:conditionalFormatting>
        <x14:conditionalFormatting xmlns:xm="http://schemas.microsoft.com/office/excel/2006/main">
          <x14:cfRule type="cellIs" priority="1256" operator="between" id="{61D3856C-64FE-420B-B67D-D4941FF88F5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T191:V191</xm:sqref>
        </x14:conditionalFormatting>
        <x14:conditionalFormatting xmlns:xm="http://schemas.microsoft.com/office/excel/2006/main">
          <x14:cfRule type="cellIs" priority="1255" operator="between" id="{814F453E-FBCB-45D8-9D0D-2ACEFB4BB48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T191:V191</xm:sqref>
        </x14:conditionalFormatting>
        <x14:conditionalFormatting xmlns:xm="http://schemas.microsoft.com/office/excel/2006/main">
          <x14:cfRule type="cellIs" priority="1254" operator="between" id="{EBFCA1E1-9CA5-4016-A5B1-186957734E8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T191:V191</xm:sqref>
        </x14:conditionalFormatting>
        <x14:conditionalFormatting xmlns:xm="http://schemas.microsoft.com/office/excel/2006/main">
          <x14:cfRule type="cellIs" priority="1253" operator="between" id="{BFCD90BE-1464-40F1-A8D6-F62B476CC6E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T191:V191</xm:sqref>
        </x14:conditionalFormatting>
        <x14:conditionalFormatting xmlns:xm="http://schemas.microsoft.com/office/excel/2006/main">
          <x14:cfRule type="cellIs" priority="1251" operator="between" id="{E8E774A2-3579-4D23-AACC-F9C8CCD8D5A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252" operator="equal" id="{C793C0F3-FF4C-4982-9C8F-507C79BA7A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T191:V191</xm:sqref>
        </x14:conditionalFormatting>
        <x14:conditionalFormatting xmlns:xm="http://schemas.microsoft.com/office/excel/2006/main">
          <x14:cfRule type="cellIs" priority="1250" operator="between" id="{2DF8ADDA-A338-46C5-84DC-CF8F5400944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T191:V191</xm:sqref>
        </x14:conditionalFormatting>
        <x14:conditionalFormatting xmlns:xm="http://schemas.microsoft.com/office/excel/2006/main">
          <x14:cfRule type="cellIs" priority="1246" operator="equal" id="{C7BA561D-A48A-472C-A381-BA3AD8E9A7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47" operator="equal" id="{F365F4B6-F780-4B9B-AD1E-6489C0D189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S160:T160</xm:sqref>
        </x14:conditionalFormatting>
        <x14:conditionalFormatting xmlns:xm="http://schemas.microsoft.com/office/excel/2006/main">
          <x14:cfRule type="cellIs" priority="1243" operator="equal" id="{FF41726C-DC71-4769-A333-F9F16EE9C49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44" operator="equal" id="{8132826F-3095-4B9D-935E-D371224B60E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45" operator="equal" id="{297F9559-B245-446F-9204-CDACDB82E41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S160:T160</xm:sqref>
        </x14:conditionalFormatting>
        <x14:conditionalFormatting xmlns:xm="http://schemas.microsoft.com/office/excel/2006/main">
          <x14:cfRule type="cellIs" priority="1242" operator="between" id="{6EF35689-79D2-47C2-97BA-52DAFEEFE33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S160:T160</xm:sqref>
        </x14:conditionalFormatting>
        <x14:conditionalFormatting xmlns:xm="http://schemas.microsoft.com/office/excel/2006/main">
          <x14:cfRule type="cellIs" priority="1241" operator="between" id="{C23C9DBA-DFB1-48F3-955D-A2F23144442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S160:T160</xm:sqref>
        </x14:conditionalFormatting>
        <x14:conditionalFormatting xmlns:xm="http://schemas.microsoft.com/office/excel/2006/main">
          <x14:cfRule type="cellIs" priority="1240" operator="between" id="{5009B95F-D0DA-452C-AD32-98C89F17034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S160:T160</xm:sqref>
        </x14:conditionalFormatting>
        <x14:conditionalFormatting xmlns:xm="http://schemas.microsoft.com/office/excel/2006/main">
          <x14:cfRule type="cellIs" priority="1239" operator="between" id="{EB6C72AD-F6F1-4687-81C3-78EB3D6481F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S160:T160</xm:sqref>
        </x14:conditionalFormatting>
        <x14:conditionalFormatting xmlns:xm="http://schemas.microsoft.com/office/excel/2006/main">
          <x14:cfRule type="cellIs" priority="1238" operator="between" id="{A8322055-BA07-446C-BA1D-BCC6ADC51D5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S160:T160</xm:sqref>
        </x14:conditionalFormatting>
        <x14:conditionalFormatting xmlns:xm="http://schemas.microsoft.com/office/excel/2006/main">
          <x14:cfRule type="cellIs" priority="1236" operator="between" id="{0C4F76D1-6C78-4152-AA06-2DA64D5017D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237" operator="equal" id="{A5E3CA2F-0CED-4A42-ACC1-8A38C6160C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S160:T160</xm:sqref>
        </x14:conditionalFormatting>
        <x14:conditionalFormatting xmlns:xm="http://schemas.microsoft.com/office/excel/2006/main">
          <x14:cfRule type="cellIs" priority="1232" operator="equal" id="{A972CCAA-6CDC-45CE-A82D-8C45C4C3AE4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33" operator="equal" id="{321E5CD0-AAC3-44DF-868C-8B89E1358BE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S161:T161</xm:sqref>
        </x14:conditionalFormatting>
        <x14:conditionalFormatting xmlns:xm="http://schemas.microsoft.com/office/excel/2006/main">
          <x14:cfRule type="cellIs" priority="1229" operator="equal" id="{16A30B7F-4644-466B-B3A9-5D38D0CF4B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30" operator="equal" id="{6A6F875E-C5B8-42F3-906E-3B10DB8C31D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31" operator="equal" id="{35120E24-13D9-4E24-BC9D-BADF3EEB31C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S161:T161</xm:sqref>
        </x14:conditionalFormatting>
        <x14:conditionalFormatting xmlns:xm="http://schemas.microsoft.com/office/excel/2006/main">
          <x14:cfRule type="cellIs" priority="1228" operator="between" id="{C42F33A8-33FE-4DD7-9C53-FE09393CBEC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S161:T161</xm:sqref>
        </x14:conditionalFormatting>
        <x14:conditionalFormatting xmlns:xm="http://schemas.microsoft.com/office/excel/2006/main">
          <x14:cfRule type="cellIs" priority="1227" operator="between" id="{9EB6F188-6778-4963-A35B-EA6F04A3E92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S161:T161</xm:sqref>
        </x14:conditionalFormatting>
        <x14:conditionalFormatting xmlns:xm="http://schemas.microsoft.com/office/excel/2006/main">
          <x14:cfRule type="cellIs" priority="1226" operator="between" id="{A9F54CD1-A672-410B-A449-63366A171A7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S161:T161</xm:sqref>
        </x14:conditionalFormatting>
        <x14:conditionalFormatting xmlns:xm="http://schemas.microsoft.com/office/excel/2006/main">
          <x14:cfRule type="cellIs" priority="1225" operator="between" id="{24F43892-A29D-4859-B549-AE80E84F9EE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S161:T161</xm:sqref>
        </x14:conditionalFormatting>
        <x14:conditionalFormatting xmlns:xm="http://schemas.microsoft.com/office/excel/2006/main">
          <x14:cfRule type="cellIs" priority="1224" operator="between" id="{D6EB78FD-2E91-4CE2-AB84-C5177FB31A6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S161:T161</xm:sqref>
        </x14:conditionalFormatting>
        <x14:conditionalFormatting xmlns:xm="http://schemas.microsoft.com/office/excel/2006/main">
          <x14:cfRule type="cellIs" priority="1222" operator="between" id="{B2B41CD6-5057-4413-A314-F0320CBCE13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223" operator="equal" id="{37B90E23-62AA-4D4B-85A1-81085DA2D4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S161:T161</xm:sqref>
        </x14:conditionalFormatting>
        <x14:conditionalFormatting xmlns:xm="http://schemas.microsoft.com/office/excel/2006/main">
          <x14:cfRule type="cellIs" priority="1217" operator="equal" id="{CB76CBF0-15F9-418D-BC1B-441E87DF318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18" operator="equal" id="{49324BF9-E791-43B6-A74A-C7149B89917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19" operator="equal" id="{A8C71401-ABAC-4498-8A94-36D7D8BB40A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Q60:T60</xm:sqref>
        </x14:conditionalFormatting>
        <x14:conditionalFormatting xmlns:xm="http://schemas.microsoft.com/office/excel/2006/main">
          <x14:cfRule type="cellIs" priority="1216" operator="between" id="{9CDEC85F-7993-432C-BC96-78BC993FF92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Q60:T60</xm:sqref>
        </x14:conditionalFormatting>
        <x14:conditionalFormatting xmlns:xm="http://schemas.microsoft.com/office/excel/2006/main">
          <x14:cfRule type="cellIs" priority="1215" operator="between" id="{E0954FD0-A8E5-458F-A225-B05F115DAD7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Q60:T60</xm:sqref>
        </x14:conditionalFormatting>
        <x14:conditionalFormatting xmlns:xm="http://schemas.microsoft.com/office/excel/2006/main">
          <x14:cfRule type="cellIs" priority="1214" operator="between" id="{9109C1D1-CBA6-4EE8-B353-C9F0A9837C1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Q60:T60</xm:sqref>
        </x14:conditionalFormatting>
        <x14:conditionalFormatting xmlns:xm="http://schemas.microsoft.com/office/excel/2006/main">
          <x14:cfRule type="cellIs" priority="1213" operator="between" id="{4083F6CD-0181-4EA6-8655-054475506CC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Q60:T60</xm:sqref>
        </x14:conditionalFormatting>
        <x14:conditionalFormatting xmlns:xm="http://schemas.microsoft.com/office/excel/2006/main">
          <x14:cfRule type="cellIs" priority="1212" operator="between" id="{1A1C4E70-54F8-4B3C-924B-2C08837F258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Q60:T60</xm:sqref>
        </x14:conditionalFormatting>
        <x14:conditionalFormatting xmlns:xm="http://schemas.microsoft.com/office/excel/2006/main">
          <x14:cfRule type="cellIs" priority="1210" operator="equal" id="{CDF58F1C-7CF9-477A-831B-59721CBA4D6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11" operator="equal" id="{769A726F-3856-4E80-89DB-71ECED31DE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Q60:T60</xm:sqref>
        </x14:conditionalFormatting>
        <x14:conditionalFormatting xmlns:xm="http://schemas.microsoft.com/office/excel/2006/main">
          <x14:cfRule type="cellIs" priority="1208" operator="between" id="{0E461B59-701E-44B6-8B0D-F9A283EF7B9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209" operator="equal" id="{DA86B0B4-81A6-47C3-9DAC-536E6240F0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Q60:T60</xm:sqref>
        </x14:conditionalFormatting>
        <x14:conditionalFormatting xmlns:xm="http://schemas.microsoft.com/office/excel/2006/main">
          <x14:cfRule type="cellIs" priority="1204" operator="equal" id="{D8927378-2CDB-4F4B-8619-D0361E8BBD7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05" operator="equal" id="{2A518A2B-CA71-4208-BB7E-2C4CA079378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Q109:R109</xm:sqref>
        </x14:conditionalFormatting>
        <x14:conditionalFormatting xmlns:xm="http://schemas.microsoft.com/office/excel/2006/main">
          <x14:cfRule type="cellIs" priority="1201" operator="equal" id="{001777A0-02A6-42EF-90D7-5EEA8FC754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02" operator="equal" id="{35538B7B-C93C-48DB-9F5B-CFE55ADF5D8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03" operator="equal" id="{A6648DF7-635B-409B-83BE-F119BDFB48A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Q109:R109</xm:sqref>
        </x14:conditionalFormatting>
        <x14:conditionalFormatting xmlns:xm="http://schemas.microsoft.com/office/excel/2006/main">
          <x14:cfRule type="cellIs" priority="1199" operator="equal" id="{CD7F133F-DDA3-4BD1-B2AE-F84622A554A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200" operator="equal" id="{A6C17A9F-C55C-4958-8CFB-3B26C2BAA01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Q109:R109</xm:sqref>
        </x14:conditionalFormatting>
        <x14:conditionalFormatting xmlns:xm="http://schemas.microsoft.com/office/excel/2006/main">
          <x14:cfRule type="cellIs" priority="1198" operator="between" id="{F01A7978-4423-4213-B954-D8CBD9372E0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Q109:R109</xm:sqref>
        </x14:conditionalFormatting>
        <x14:conditionalFormatting xmlns:xm="http://schemas.microsoft.com/office/excel/2006/main">
          <x14:cfRule type="cellIs" priority="1197" operator="between" id="{BD661F39-D114-4F29-980D-F2F9A83D01E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Q109:R109</xm:sqref>
        </x14:conditionalFormatting>
        <x14:conditionalFormatting xmlns:xm="http://schemas.microsoft.com/office/excel/2006/main">
          <x14:cfRule type="cellIs" priority="1196" operator="between" id="{AB8F8B6C-13D5-4092-A13B-9F2B7614F1B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Q109:R109</xm:sqref>
        </x14:conditionalFormatting>
        <x14:conditionalFormatting xmlns:xm="http://schemas.microsoft.com/office/excel/2006/main">
          <x14:cfRule type="cellIs" priority="1195" operator="between" id="{E09C73FE-4CE9-4EEE-81FB-6DEE4391399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Q109:R109</xm:sqref>
        </x14:conditionalFormatting>
        <x14:conditionalFormatting xmlns:xm="http://schemas.microsoft.com/office/excel/2006/main">
          <x14:cfRule type="cellIs" priority="1194" operator="between" id="{B5F7FC8C-2B1A-4A21-9E80-DB3DF12916B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Q109:R109</xm:sqref>
        </x14:conditionalFormatting>
        <x14:conditionalFormatting xmlns:xm="http://schemas.microsoft.com/office/excel/2006/main">
          <x14:cfRule type="cellIs" priority="1192" operator="between" id="{64440B63-8B1B-4C39-B4C8-8B1AC707DAE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193" operator="equal" id="{E94589A6-5CEC-4FE4-8E92-6BDEDA76105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Q109:R109</xm:sqref>
        </x14:conditionalFormatting>
        <x14:conditionalFormatting xmlns:xm="http://schemas.microsoft.com/office/excel/2006/main">
          <x14:cfRule type="cellIs" priority="1188" operator="equal" id="{FCAABB40-A30E-4F76-AAF3-A05EEF93B99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89" operator="equal" id="{58D74DE3-26DA-4B06-B347-038BAE7000F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P160:R160</xm:sqref>
        </x14:conditionalFormatting>
        <x14:conditionalFormatting xmlns:xm="http://schemas.microsoft.com/office/excel/2006/main">
          <x14:cfRule type="cellIs" priority="1185" operator="equal" id="{7B56D7F5-4767-4025-BC5F-9802DF25588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86" operator="equal" id="{5DB843A3-A70E-40BF-A81C-07D4FF79D8A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87" operator="equal" id="{315C7EA4-D4CB-4152-9A57-395B67266E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P160:R160</xm:sqref>
        </x14:conditionalFormatting>
        <x14:conditionalFormatting xmlns:xm="http://schemas.microsoft.com/office/excel/2006/main">
          <x14:cfRule type="cellIs" priority="1184" operator="between" id="{91C687B1-9FFB-4493-BDE6-F28527BD527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P160:R160</xm:sqref>
        </x14:conditionalFormatting>
        <x14:conditionalFormatting xmlns:xm="http://schemas.microsoft.com/office/excel/2006/main">
          <x14:cfRule type="cellIs" priority="1183" operator="between" id="{5AE88D29-53E5-49FF-8718-ED56C314C2A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P160:R160</xm:sqref>
        </x14:conditionalFormatting>
        <x14:conditionalFormatting xmlns:xm="http://schemas.microsoft.com/office/excel/2006/main">
          <x14:cfRule type="cellIs" priority="1182" operator="between" id="{2852DC84-E7F2-457C-8726-70230034FCF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P160:R160</xm:sqref>
        </x14:conditionalFormatting>
        <x14:conditionalFormatting xmlns:xm="http://schemas.microsoft.com/office/excel/2006/main">
          <x14:cfRule type="cellIs" priority="1181" operator="between" id="{89D0BB3F-9CE1-427D-A53D-7B47E43651F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P160:R160</xm:sqref>
        </x14:conditionalFormatting>
        <x14:conditionalFormatting xmlns:xm="http://schemas.microsoft.com/office/excel/2006/main">
          <x14:cfRule type="cellIs" priority="1180" operator="between" id="{1A761AB9-E8AF-476D-AB98-5E1F39B67F1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P160:R160</xm:sqref>
        </x14:conditionalFormatting>
        <x14:conditionalFormatting xmlns:xm="http://schemas.microsoft.com/office/excel/2006/main">
          <x14:cfRule type="cellIs" priority="1178" operator="between" id="{4C58DD2C-E501-47AB-A072-0633FFB53B6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179" operator="equal" id="{1B30B081-3B0B-48D2-9B61-9283C8B20CF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P160:R160</xm:sqref>
        </x14:conditionalFormatting>
        <x14:conditionalFormatting xmlns:xm="http://schemas.microsoft.com/office/excel/2006/main">
          <x14:cfRule type="cellIs" priority="1174" operator="equal" id="{E76AA46F-D152-448B-9F93-D85E0AECC43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75" operator="equal" id="{57713E8B-8BCD-4313-8D65-3EBFBD4B27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P161:R161</xm:sqref>
        </x14:conditionalFormatting>
        <x14:conditionalFormatting xmlns:xm="http://schemas.microsoft.com/office/excel/2006/main">
          <x14:cfRule type="cellIs" priority="1171" operator="equal" id="{D0D4EE68-5B14-4A46-91BC-E8E66CBD135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72" operator="equal" id="{EE5176EB-9174-4B38-8E07-8186FE7E7FB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73" operator="equal" id="{0EE60930-4990-436E-BC92-50BA2DBE808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P161:R161</xm:sqref>
        </x14:conditionalFormatting>
        <x14:conditionalFormatting xmlns:xm="http://schemas.microsoft.com/office/excel/2006/main">
          <x14:cfRule type="cellIs" priority="1170" operator="between" id="{1762C90A-3B94-4B81-BB8D-27FEE33B194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P161:R161</xm:sqref>
        </x14:conditionalFormatting>
        <x14:conditionalFormatting xmlns:xm="http://schemas.microsoft.com/office/excel/2006/main">
          <x14:cfRule type="cellIs" priority="1169" operator="between" id="{E1D18E73-45A6-42EE-A11E-AD2797439C5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P161:R161</xm:sqref>
        </x14:conditionalFormatting>
        <x14:conditionalFormatting xmlns:xm="http://schemas.microsoft.com/office/excel/2006/main">
          <x14:cfRule type="cellIs" priority="1168" operator="between" id="{E416A59B-3FFB-417A-8029-5FBA11D8714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P161:R161</xm:sqref>
        </x14:conditionalFormatting>
        <x14:conditionalFormatting xmlns:xm="http://schemas.microsoft.com/office/excel/2006/main">
          <x14:cfRule type="cellIs" priority="1167" operator="between" id="{F8EE5356-F18D-41EF-A01E-30366093869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P161:R161</xm:sqref>
        </x14:conditionalFormatting>
        <x14:conditionalFormatting xmlns:xm="http://schemas.microsoft.com/office/excel/2006/main">
          <x14:cfRule type="cellIs" priority="1166" operator="between" id="{BE8A4D38-B338-46A8-85A3-0E698C5DC71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P161:R161</xm:sqref>
        </x14:conditionalFormatting>
        <x14:conditionalFormatting xmlns:xm="http://schemas.microsoft.com/office/excel/2006/main">
          <x14:cfRule type="cellIs" priority="1164" operator="between" id="{02788701-26C2-4008-BD62-3E59DDA2256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165" operator="equal" id="{D7890315-8817-4295-AAE5-C3D73C3F4F4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P161:R161</xm:sqref>
        </x14:conditionalFormatting>
        <x14:conditionalFormatting xmlns:xm="http://schemas.microsoft.com/office/excel/2006/main">
          <x14:cfRule type="cellIs" priority="1160" operator="equal" id="{56B3023B-8136-41E1-984A-D087FDC0BE9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61" operator="equal" id="{E7615A9D-872A-4AFB-BA2A-D32938C47DB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R105</xm:sqref>
        </x14:conditionalFormatting>
        <x14:conditionalFormatting xmlns:xm="http://schemas.microsoft.com/office/excel/2006/main">
          <x14:cfRule type="cellIs" priority="1157" operator="equal" id="{2823BF48-1B9E-4222-9409-8662F94366F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58" operator="equal" id="{3CE287FB-FDBE-4BC2-AAA3-ED37C32F973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59" operator="equal" id="{133589FE-3D57-40DB-B0FC-D3A8F3C1E71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R105</xm:sqref>
        </x14:conditionalFormatting>
        <x14:conditionalFormatting xmlns:xm="http://schemas.microsoft.com/office/excel/2006/main">
          <x14:cfRule type="cellIs" priority="1155" operator="equal" id="{018D6041-81FE-434E-93B2-D49BB39C67B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56" operator="equal" id="{292D5912-5511-41A9-BBE8-BE1DB8E943F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R105</xm:sqref>
        </x14:conditionalFormatting>
        <x14:conditionalFormatting xmlns:xm="http://schemas.microsoft.com/office/excel/2006/main">
          <x14:cfRule type="cellIs" priority="1154" operator="between" id="{8D0A4A00-9B64-4E31-B980-5FB02198697A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R105</xm:sqref>
        </x14:conditionalFormatting>
        <x14:conditionalFormatting xmlns:xm="http://schemas.microsoft.com/office/excel/2006/main">
          <x14:cfRule type="cellIs" priority="1153" operator="between" id="{27002EF9-C30B-4DE1-97BA-F94F922F886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R105</xm:sqref>
        </x14:conditionalFormatting>
        <x14:conditionalFormatting xmlns:xm="http://schemas.microsoft.com/office/excel/2006/main">
          <x14:cfRule type="cellIs" priority="1152" operator="between" id="{74DED61F-7893-4595-AE4E-236DF1A90D0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R105</xm:sqref>
        </x14:conditionalFormatting>
        <x14:conditionalFormatting xmlns:xm="http://schemas.microsoft.com/office/excel/2006/main">
          <x14:cfRule type="cellIs" priority="1151" operator="between" id="{6BA5A512-4FF8-435D-9309-82D6ECF2C9E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R105</xm:sqref>
        </x14:conditionalFormatting>
        <x14:conditionalFormatting xmlns:xm="http://schemas.microsoft.com/office/excel/2006/main">
          <x14:cfRule type="cellIs" priority="1150" operator="between" id="{E97C0F9B-8FDC-4B40-B4CF-7FDD0E7C161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R105</xm:sqref>
        </x14:conditionalFormatting>
        <x14:conditionalFormatting xmlns:xm="http://schemas.microsoft.com/office/excel/2006/main">
          <x14:cfRule type="cellIs" priority="1148" operator="between" id="{D6031DA4-92A8-48CC-A122-6888C3F97F6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149" operator="equal" id="{03432F54-8069-4FAE-AC36-227FC645721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R105</xm:sqref>
        </x14:conditionalFormatting>
        <x14:conditionalFormatting xmlns:xm="http://schemas.microsoft.com/office/excel/2006/main">
          <x14:cfRule type="cellIs" priority="1144" operator="equal" id="{E6745866-53B4-46DC-B422-43E3E3DE268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45" operator="equal" id="{1C35158E-A81E-48FB-BC60-E1CAD359543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S105</xm:sqref>
        </x14:conditionalFormatting>
        <x14:conditionalFormatting xmlns:xm="http://schemas.microsoft.com/office/excel/2006/main">
          <x14:cfRule type="cellIs" priority="1141" operator="equal" id="{4B20CC5B-1D0C-44B4-9BB8-E87FCC5A94B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42" operator="equal" id="{7E03CDE2-1AF2-4914-8B26-7391CF13826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43" operator="equal" id="{A3E7450C-5E20-4917-810B-2A5577E8FE6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S105</xm:sqref>
        </x14:conditionalFormatting>
        <x14:conditionalFormatting xmlns:xm="http://schemas.microsoft.com/office/excel/2006/main">
          <x14:cfRule type="cellIs" priority="1139" operator="equal" id="{96520855-B393-475F-A6B1-CAF676BEF8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40" operator="equal" id="{8CA89F54-B737-4390-BBB1-225CE59D464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S105</xm:sqref>
        </x14:conditionalFormatting>
        <x14:conditionalFormatting xmlns:xm="http://schemas.microsoft.com/office/excel/2006/main">
          <x14:cfRule type="cellIs" priority="1138" operator="between" id="{9E9B5FD1-BB9C-4433-9DEF-440646F9103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S105</xm:sqref>
        </x14:conditionalFormatting>
        <x14:conditionalFormatting xmlns:xm="http://schemas.microsoft.com/office/excel/2006/main">
          <x14:cfRule type="cellIs" priority="1137" operator="between" id="{D33D9475-0E3B-4D19-B0B4-226FC37CDA01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S105</xm:sqref>
        </x14:conditionalFormatting>
        <x14:conditionalFormatting xmlns:xm="http://schemas.microsoft.com/office/excel/2006/main">
          <x14:cfRule type="cellIs" priority="1136" operator="between" id="{8BC01848-D8E7-4D16-B686-F5762076B09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S105</xm:sqref>
        </x14:conditionalFormatting>
        <x14:conditionalFormatting xmlns:xm="http://schemas.microsoft.com/office/excel/2006/main">
          <x14:cfRule type="cellIs" priority="1135" operator="between" id="{F3F1CEBC-EF06-48CE-AAD1-10E55E8D911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S105</xm:sqref>
        </x14:conditionalFormatting>
        <x14:conditionalFormatting xmlns:xm="http://schemas.microsoft.com/office/excel/2006/main">
          <x14:cfRule type="cellIs" priority="1134" operator="between" id="{5009321F-3BD9-44F4-AB5F-4FA141B9ED0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S105</xm:sqref>
        </x14:conditionalFormatting>
        <x14:conditionalFormatting xmlns:xm="http://schemas.microsoft.com/office/excel/2006/main">
          <x14:cfRule type="cellIs" priority="1132" operator="between" id="{3763995F-8002-414D-98BE-5B0BDBF55CF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133" operator="equal" id="{ADB48F6E-4577-48ED-816C-3D54902474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S105</xm:sqref>
        </x14:conditionalFormatting>
        <x14:conditionalFormatting xmlns:xm="http://schemas.microsoft.com/office/excel/2006/main">
          <x14:cfRule type="cellIs" priority="1129" operator="equal" id="{0E9CA0BF-53B7-4B61-B057-9EB58ED9CDB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30" operator="equal" id="{78040724-0A54-4F00-AB82-A3E525CCA70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S104</xm:sqref>
        </x14:conditionalFormatting>
        <x14:conditionalFormatting xmlns:xm="http://schemas.microsoft.com/office/excel/2006/main">
          <x14:cfRule type="cellIs" priority="1126" operator="equal" id="{53515FED-6128-453C-B97B-48F57581E1B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27" operator="equal" id="{7CB10895-5483-4806-AF0A-26D24355F2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28" operator="equal" id="{AF1D698A-779B-4A32-A8B1-18231CF4498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S104</xm:sqref>
        </x14:conditionalFormatting>
        <x14:conditionalFormatting xmlns:xm="http://schemas.microsoft.com/office/excel/2006/main">
          <x14:cfRule type="cellIs" priority="1124" operator="equal" id="{A7A26FF2-1AEA-4B42-AB35-7683B288912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25" operator="equal" id="{34AE66B3-922C-465F-8F47-87A3F317886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S104</xm:sqref>
        </x14:conditionalFormatting>
        <x14:conditionalFormatting xmlns:xm="http://schemas.microsoft.com/office/excel/2006/main">
          <x14:cfRule type="cellIs" priority="1123" operator="between" id="{F809C9DC-F471-41B5-97E4-9792A4F2AE3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S104</xm:sqref>
        </x14:conditionalFormatting>
        <x14:conditionalFormatting xmlns:xm="http://schemas.microsoft.com/office/excel/2006/main">
          <x14:cfRule type="cellIs" priority="1122" operator="between" id="{FD7432E6-861F-42CA-9D18-ABD153BD406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S104</xm:sqref>
        </x14:conditionalFormatting>
        <x14:conditionalFormatting xmlns:xm="http://schemas.microsoft.com/office/excel/2006/main">
          <x14:cfRule type="cellIs" priority="1121" operator="between" id="{DA10227E-1C23-460B-9906-F4D981E75AD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S104</xm:sqref>
        </x14:conditionalFormatting>
        <x14:conditionalFormatting xmlns:xm="http://schemas.microsoft.com/office/excel/2006/main">
          <x14:cfRule type="cellIs" priority="1120" operator="between" id="{F22CB696-53F1-4B31-BBD2-54EC33DE438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S104</xm:sqref>
        </x14:conditionalFormatting>
        <x14:conditionalFormatting xmlns:xm="http://schemas.microsoft.com/office/excel/2006/main">
          <x14:cfRule type="cellIs" priority="1119" operator="between" id="{862ECDD4-1CE5-4CD8-A3DE-AD8DA3D21EF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S104</xm:sqref>
        </x14:conditionalFormatting>
        <x14:conditionalFormatting xmlns:xm="http://schemas.microsoft.com/office/excel/2006/main">
          <x14:cfRule type="cellIs" priority="1117" operator="between" id="{3149B044-938A-4C12-9444-8ED240B1319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118" operator="equal" id="{DA094FC2-B456-45F6-99F9-70067324A1F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S104</xm:sqref>
        </x14:conditionalFormatting>
        <x14:conditionalFormatting xmlns:xm="http://schemas.microsoft.com/office/excel/2006/main">
          <x14:cfRule type="cellIs" priority="556" operator="equal" id="{EB341018-82A6-4DE4-9E3A-E88D99C84B5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7" operator="equal" id="{5C45DA8F-6B8D-4B69-8D38-3608B213BE5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8" operator="equal" id="{6D3A39D7-04F4-4659-AAA7-6B95A77C8ED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U184</xm:sqref>
        </x14:conditionalFormatting>
        <x14:conditionalFormatting xmlns:xm="http://schemas.microsoft.com/office/excel/2006/main">
          <x14:cfRule type="cellIs" priority="554" operator="equal" id="{A1589528-5776-4B3C-94DA-DF4EF36BF3A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5" operator="equal" id="{13A38461-9548-4A4B-8683-7FED06BB956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U184</xm:sqref>
        </x14:conditionalFormatting>
        <x14:conditionalFormatting xmlns:xm="http://schemas.microsoft.com/office/excel/2006/main">
          <x14:cfRule type="cellIs" priority="553" operator="between" id="{9A163EC6-4870-4765-B68E-336D41DD5FC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U184</xm:sqref>
        </x14:conditionalFormatting>
        <x14:conditionalFormatting xmlns:xm="http://schemas.microsoft.com/office/excel/2006/main">
          <x14:cfRule type="cellIs" priority="552" operator="between" id="{F2C68158-FA9D-43DD-97C9-D4AB584BBA5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U184</xm:sqref>
        </x14:conditionalFormatting>
        <x14:conditionalFormatting xmlns:xm="http://schemas.microsoft.com/office/excel/2006/main">
          <x14:cfRule type="cellIs" priority="551" operator="between" id="{73FE4E72-3809-4732-A3D5-912EBBB94CD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U184</xm:sqref>
        </x14:conditionalFormatting>
        <x14:conditionalFormatting xmlns:xm="http://schemas.microsoft.com/office/excel/2006/main">
          <x14:cfRule type="cellIs" priority="550" operator="between" id="{EEE860A0-D6C1-41E4-889F-3BE390AF86D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U184</xm:sqref>
        </x14:conditionalFormatting>
        <x14:conditionalFormatting xmlns:xm="http://schemas.microsoft.com/office/excel/2006/main">
          <x14:cfRule type="cellIs" priority="549" operator="between" id="{D9746934-BEFB-48AA-9FEB-1DEA3AD9661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U184</xm:sqref>
        </x14:conditionalFormatting>
        <x14:conditionalFormatting xmlns:xm="http://schemas.microsoft.com/office/excel/2006/main">
          <x14:cfRule type="cellIs" priority="547" operator="between" id="{6666BB43-2E66-4B20-9921-D0C88DFAC3D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48" operator="equal" id="{6FBA4767-2612-467C-AB87-675CFFA331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U184</xm:sqref>
        </x14:conditionalFormatting>
        <x14:conditionalFormatting xmlns:xm="http://schemas.microsoft.com/office/excel/2006/main">
          <x14:cfRule type="cellIs" priority="542" operator="equal" id="{C41F76FF-BDFB-4862-8B6C-5B94AC06053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43" operator="equal" id="{2A5357A3-C69D-406E-A79C-AA7744EC12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44" operator="equal" id="{ED0E22C5-A18D-49FA-BAA3-B82F2C59810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V185:V190</xm:sqref>
        </x14:conditionalFormatting>
        <x14:conditionalFormatting xmlns:xm="http://schemas.microsoft.com/office/excel/2006/main">
          <x14:cfRule type="cellIs" priority="541" operator="between" id="{EB9F67E7-B02A-40F5-A1A1-D150E2B381E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V185:V190</xm:sqref>
        </x14:conditionalFormatting>
        <x14:conditionalFormatting xmlns:xm="http://schemas.microsoft.com/office/excel/2006/main">
          <x14:cfRule type="cellIs" priority="540" operator="between" id="{0B99F200-1989-40B3-934C-9B907A276DD4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V185:V190</xm:sqref>
        </x14:conditionalFormatting>
        <x14:conditionalFormatting xmlns:xm="http://schemas.microsoft.com/office/excel/2006/main">
          <x14:cfRule type="cellIs" priority="539" operator="between" id="{49CDEC9B-2ABB-44D5-9920-EB1547A1EB3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V185:V190</xm:sqref>
        </x14:conditionalFormatting>
        <x14:conditionalFormatting xmlns:xm="http://schemas.microsoft.com/office/excel/2006/main">
          <x14:cfRule type="cellIs" priority="538" operator="between" id="{DFE9CF25-0218-4113-A327-5F37719F8C6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V185:V190</xm:sqref>
        </x14:conditionalFormatting>
        <x14:conditionalFormatting xmlns:xm="http://schemas.microsoft.com/office/excel/2006/main">
          <x14:cfRule type="cellIs" priority="537" operator="between" id="{8D9B69BC-8AF1-4001-8785-A68661BFC03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V185:V190</xm:sqref>
        </x14:conditionalFormatting>
        <x14:conditionalFormatting xmlns:xm="http://schemas.microsoft.com/office/excel/2006/main">
          <x14:cfRule type="cellIs" priority="535" operator="equal" id="{A7924540-DE3E-4776-A87B-5952BC942E8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36" operator="equal" id="{274BC8F9-195A-439E-A84E-79B38994682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V185:V190</xm:sqref>
        </x14:conditionalFormatting>
        <x14:conditionalFormatting xmlns:xm="http://schemas.microsoft.com/office/excel/2006/main">
          <x14:cfRule type="cellIs" priority="533" operator="between" id="{A0411584-735B-47C5-94FB-98943F093BD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34" operator="equal" id="{EB2DA055-0CBC-48B0-914F-ADC5D742C25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V185:V190</xm:sqref>
        </x14:conditionalFormatting>
        <x14:conditionalFormatting xmlns:xm="http://schemas.microsoft.com/office/excel/2006/main">
          <x14:cfRule type="cellIs" priority="529" operator="equal" id="{6EDAB66F-0ACE-4BFE-AA0E-E31AD3D4454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30" operator="equal" id="{0B909592-375E-4658-8A39-461633CA50C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31" operator="equal" id="{30D039B0-9871-436B-85F4-7AC0BBF8325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V183 V167:V181</xm:sqref>
        </x14:conditionalFormatting>
        <x14:conditionalFormatting xmlns:xm="http://schemas.microsoft.com/office/excel/2006/main">
          <x14:cfRule type="cellIs" priority="527" operator="equal" id="{77DD927C-4FA5-446B-B697-776DA8C7F62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28" operator="equal" id="{AF7A4B0C-8F34-47FD-8E9B-974FFC57A7E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V183 V167:V181</xm:sqref>
        </x14:conditionalFormatting>
        <x14:conditionalFormatting xmlns:xm="http://schemas.microsoft.com/office/excel/2006/main">
          <x14:cfRule type="cellIs" priority="526" operator="between" id="{6B2B1CEF-13A1-4D34-8636-6D7848E6D590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V183 V167:V181</xm:sqref>
        </x14:conditionalFormatting>
        <x14:conditionalFormatting xmlns:xm="http://schemas.microsoft.com/office/excel/2006/main">
          <x14:cfRule type="cellIs" priority="525" operator="between" id="{B111E0E1-4334-47F9-A645-091E47B5149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V183 V167:V181</xm:sqref>
        </x14:conditionalFormatting>
        <x14:conditionalFormatting xmlns:xm="http://schemas.microsoft.com/office/excel/2006/main">
          <x14:cfRule type="cellIs" priority="524" operator="between" id="{CBA29213-7DD1-458B-8817-911C0525546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V183 V167:V181</xm:sqref>
        </x14:conditionalFormatting>
        <x14:conditionalFormatting xmlns:xm="http://schemas.microsoft.com/office/excel/2006/main">
          <x14:cfRule type="cellIs" priority="523" operator="between" id="{E7F6480F-33D5-446F-9D69-0588270E201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V183 V167:V181</xm:sqref>
        </x14:conditionalFormatting>
        <x14:conditionalFormatting xmlns:xm="http://schemas.microsoft.com/office/excel/2006/main">
          <x14:cfRule type="cellIs" priority="522" operator="between" id="{3F65DFC3-3D6A-4BDA-A680-ECEE13BC7A1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V183 V167:V181</xm:sqref>
        </x14:conditionalFormatting>
        <x14:conditionalFormatting xmlns:xm="http://schemas.microsoft.com/office/excel/2006/main">
          <x14:cfRule type="cellIs" priority="520" operator="between" id="{81A4BDFC-D585-4732-A4F5-EEC5991F441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21" operator="equal" id="{B8F47334-B500-4299-8075-F53D8008C4A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V183 V167:V181</xm:sqref>
        </x14:conditionalFormatting>
        <x14:conditionalFormatting xmlns:xm="http://schemas.microsoft.com/office/excel/2006/main">
          <x14:cfRule type="cellIs" priority="518" operator="equal" id="{BA127815-393D-4EDD-9437-B85CEC54845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19" operator="equal" id="{669558E6-8CE7-4AE5-B2AE-053927D4728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V190</xm:sqref>
        </x14:conditionalFormatting>
        <x14:conditionalFormatting xmlns:xm="http://schemas.microsoft.com/office/excel/2006/main">
          <x14:cfRule type="cellIs" priority="516" operator="equal" id="{06311B8B-45CE-44EA-B6E9-E02532FFBAC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17" operator="equal" id="{BD5294B0-BAC6-4D63-9D38-7F2E2C102BF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V167:V181 V183</xm:sqref>
        </x14:conditionalFormatting>
        <x14:conditionalFormatting xmlns:xm="http://schemas.microsoft.com/office/excel/2006/main">
          <x14:cfRule type="cellIs" priority="513" operator="equal" id="{6479EDA5-AEEC-4C93-808B-22E740D345B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14" operator="equal" id="{CEC35821-6FE5-41AF-B8DF-614F9D17949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15" operator="equal" id="{EA993748-7153-49AF-8876-F57EBB5FA1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V184</xm:sqref>
        </x14:conditionalFormatting>
        <x14:conditionalFormatting xmlns:xm="http://schemas.microsoft.com/office/excel/2006/main">
          <x14:cfRule type="cellIs" priority="511" operator="equal" id="{77BF5A8A-F8DB-44C3-91DA-5906A07B167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12" operator="equal" id="{7F17BF4D-1A99-4B17-B57A-F8525EE09AF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V184</xm:sqref>
        </x14:conditionalFormatting>
        <x14:conditionalFormatting xmlns:xm="http://schemas.microsoft.com/office/excel/2006/main">
          <x14:cfRule type="cellIs" priority="510" operator="between" id="{BB7B8A30-0370-4BF1-B923-45B766DD502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V184</xm:sqref>
        </x14:conditionalFormatting>
        <x14:conditionalFormatting xmlns:xm="http://schemas.microsoft.com/office/excel/2006/main">
          <x14:cfRule type="cellIs" priority="509" operator="between" id="{CAE22186-4370-4A0F-A729-814A0FBF5E8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V184</xm:sqref>
        </x14:conditionalFormatting>
        <x14:conditionalFormatting xmlns:xm="http://schemas.microsoft.com/office/excel/2006/main">
          <x14:cfRule type="cellIs" priority="508" operator="between" id="{97CCABE6-BA0C-426D-9D03-FF8AE73F1B32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V184</xm:sqref>
        </x14:conditionalFormatting>
        <x14:conditionalFormatting xmlns:xm="http://schemas.microsoft.com/office/excel/2006/main">
          <x14:cfRule type="cellIs" priority="507" operator="between" id="{4D41883B-63A5-4862-B45F-4251E465B16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V184</xm:sqref>
        </x14:conditionalFormatting>
        <x14:conditionalFormatting xmlns:xm="http://schemas.microsoft.com/office/excel/2006/main">
          <x14:cfRule type="cellIs" priority="506" operator="between" id="{BD3FB002-CD31-4688-A896-9FE6307758A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V184</xm:sqref>
        </x14:conditionalFormatting>
        <x14:conditionalFormatting xmlns:xm="http://schemas.microsoft.com/office/excel/2006/main">
          <x14:cfRule type="cellIs" priority="504" operator="between" id="{028C8055-249E-4CBD-AF7E-A95FDA1EE1D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505" operator="equal" id="{524282C5-E5BE-4248-B67C-23C08CE5DE4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V184</xm:sqref>
        </x14:conditionalFormatting>
        <x14:conditionalFormatting xmlns:xm="http://schemas.microsoft.com/office/excel/2006/main">
          <x14:cfRule type="cellIs" priority="499" operator="equal" id="{86E8D65E-FFFA-4E7F-8411-7B3FFD0A8CF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00" operator="equal" id="{F72156F9-1FD0-4B81-842E-68A57517997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V182</xm:sqref>
        </x14:conditionalFormatting>
        <x14:conditionalFormatting xmlns:xm="http://schemas.microsoft.com/office/excel/2006/main">
          <x14:cfRule type="cellIs" priority="498" operator="between" id="{B705CABA-106B-48DA-913A-D8FF3D379E4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V182</xm:sqref>
        </x14:conditionalFormatting>
        <x14:conditionalFormatting xmlns:xm="http://schemas.microsoft.com/office/excel/2006/main">
          <x14:cfRule type="cellIs" priority="497" operator="between" id="{120AD2C3-F256-4851-895C-034A27026FC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V182</xm:sqref>
        </x14:conditionalFormatting>
        <x14:conditionalFormatting xmlns:xm="http://schemas.microsoft.com/office/excel/2006/main">
          <x14:cfRule type="cellIs" priority="496" operator="between" id="{D8568E9C-7FC3-469B-8D78-870F81FEE634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V182</xm:sqref>
        </x14:conditionalFormatting>
        <x14:conditionalFormatting xmlns:xm="http://schemas.microsoft.com/office/excel/2006/main">
          <x14:cfRule type="cellIs" priority="495" operator="between" id="{D1E34F5A-E292-4F89-BD55-F1BFC333CEB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V182</xm:sqref>
        </x14:conditionalFormatting>
        <x14:conditionalFormatting xmlns:xm="http://schemas.microsoft.com/office/excel/2006/main">
          <x14:cfRule type="cellIs" priority="494" operator="between" id="{5740123B-3EF9-49B5-8AC8-1A5AFDFFE5D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V182</xm:sqref>
        </x14:conditionalFormatting>
        <x14:conditionalFormatting xmlns:xm="http://schemas.microsoft.com/office/excel/2006/main">
          <x14:cfRule type="cellIs" priority="492" operator="between" id="{D1DF30E9-EB6A-443C-A4BE-1B2556356A1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93" operator="equal" id="{F8509607-8230-4F83-B392-7739C6F2F5D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V182</xm:sqref>
        </x14:conditionalFormatting>
        <x14:conditionalFormatting xmlns:xm="http://schemas.microsoft.com/office/excel/2006/main">
          <x14:cfRule type="cellIs" priority="501" operator="equal" id="{FF2E00B9-3039-4D46-86F4-92A69D8662A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02" operator="equal" id="{8F17E955-F6E0-438C-BB20-ACE9E015E75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03" operator="equal" id="{CC4C4A0A-227C-4E82-B789-5610B24EA2A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V182</xm:sqref>
        </x14:conditionalFormatting>
        <x14:conditionalFormatting xmlns:xm="http://schemas.microsoft.com/office/excel/2006/main">
          <x14:cfRule type="cellIs" priority="490" operator="equal" id="{ABE9542E-8CF2-4E90-B56E-3F0CEA6FE0A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91" operator="equal" id="{B4297824-0481-4370-B579-6E025AC86FE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V182</xm:sqref>
        </x14:conditionalFormatting>
        <x14:conditionalFormatting xmlns:xm="http://schemas.microsoft.com/office/excel/2006/main">
          <x14:cfRule type="cellIs" priority="487" operator="equal" id="{85E4E799-991C-411B-9033-4439FECE674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88" operator="equal" id="{0A32A2C5-3461-4044-9327-C00711E61DB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89" operator="equal" id="{1EE6E749-EF19-4F5D-B732-E1947AAAB7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V204</xm:sqref>
        </x14:conditionalFormatting>
        <x14:conditionalFormatting xmlns:xm="http://schemas.microsoft.com/office/excel/2006/main">
          <x14:cfRule type="cellIs" priority="485" operator="equal" id="{175F1F74-F74F-432C-B403-41A7B21980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86" operator="equal" id="{A81B8128-AA7B-4F7C-B3C2-E49C79DDB5A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V204</xm:sqref>
        </x14:conditionalFormatting>
        <x14:conditionalFormatting xmlns:xm="http://schemas.microsoft.com/office/excel/2006/main">
          <x14:cfRule type="cellIs" priority="484" operator="between" id="{C4BCCC6F-3473-4EAC-8527-B6A991D93E5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V204</xm:sqref>
        </x14:conditionalFormatting>
        <x14:conditionalFormatting xmlns:xm="http://schemas.microsoft.com/office/excel/2006/main">
          <x14:cfRule type="cellIs" priority="482" operator="between" id="{2C01C0D2-D2D4-4D61-8B8F-B5200515434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83" operator="equal" id="{CD6C775F-6186-44B5-A911-A9D951F4993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V204</xm:sqref>
        </x14:conditionalFormatting>
        <x14:conditionalFormatting xmlns:xm="http://schemas.microsoft.com/office/excel/2006/main">
          <x14:cfRule type="cellIs" priority="479" operator="equal" id="{398F6B83-0E0F-4A33-8E6E-DEDF2925D57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80" operator="equal" id="{7F022A48-E3A9-4782-A720-99F270C8C64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81" operator="equal" id="{E4A024B8-2733-4CF9-9036-47A5717D70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V198 V200:V202</xm:sqref>
        </x14:conditionalFormatting>
        <x14:conditionalFormatting xmlns:xm="http://schemas.microsoft.com/office/excel/2006/main">
          <x14:cfRule type="cellIs" priority="477" operator="equal" id="{F9B992F1-5E35-46CA-BE2A-419BF99D64C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78" operator="equal" id="{55C21A0C-C9B6-4C82-9149-C11EE589D45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V198 V200:V202</xm:sqref>
        </x14:conditionalFormatting>
        <x14:conditionalFormatting xmlns:xm="http://schemas.microsoft.com/office/excel/2006/main">
          <x14:cfRule type="cellIs" priority="476" operator="between" id="{3B054CD2-228C-4491-9236-5D5BC7311D6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V198 V200:V202</xm:sqref>
        </x14:conditionalFormatting>
        <x14:conditionalFormatting xmlns:xm="http://schemas.microsoft.com/office/excel/2006/main">
          <x14:cfRule type="cellIs" priority="474" operator="between" id="{8D57C661-FF9D-4B1F-83AA-BCE58E1DA08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75" operator="equal" id="{AC55F13C-DE04-4BE4-8251-28416B6149F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V198 V200:V202</xm:sqref>
        </x14:conditionalFormatting>
        <x14:conditionalFormatting xmlns:xm="http://schemas.microsoft.com/office/excel/2006/main">
          <x14:cfRule type="cellIs" priority="471" operator="equal" id="{653D6A62-154E-4B4E-9D86-8BA5A888CFB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72" operator="equal" id="{7A7D2E69-DE85-4904-807D-A4C52B58414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73" operator="equal" id="{851C45D0-2D46-45E6-BB34-659BC07C64E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V196</xm:sqref>
        </x14:conditionalFormatting>
        <x14:conditionalFormatting xmlns:xm="http://schemas.microsoft.com/office/excel/2006/main">
          <x14:cfRule type="cellIs" priority="469" operator="equal" id="{C779D76D-1273-4C7E-B7DE-6E958B570FD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70" operator="equal" id="{25A8DBFA-5C8F-4335-A438-219ABD0A0BD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V196</xm:sqref>
        </x14:conditionalFormatting>
        <x14:conditionalFormatting xmlns:xm="http://schemas.microsoft.com/office/excel/2006/main">
          <x14:cfRule type="cellIs" priority="468" operator="between" id="{53C0975F-3892-4E33-BFD8-C69C3E1AE6E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V196</xm:sqref>
        </x14:conditionalFormatting>
        <x14:conditionalFormatting xmlns:xm="http://schemas.microsoft.com/office/excel/2006/main">
          <x14:cfRule type="cellIs" priority="466" operator="between" id="{76C4F64D-2410-42C8-AD4C-F9E06FEA0DE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67" operator="equal" id="{E343D48D-BF9D-466E-9311-BF5D397E96D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V196</xm:sqref>
        </x14:conditionalFormatting>
        <x14:conditionalFormatting xmlns:xm="http://schemas.microsoft.com/office/excel/2006/main">
          <x14:cfRule type="cellIs" priority="464" operator="between" id="{D9FAC035-7840-4A2B-89EF-D8E493F7D30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65" operator="equal" id="{F53F6D35-627B-4D33-B75A-5425F9D56D6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V196</xm:sqref>
        </x14:conditionalFormatting>
        <x14:conditionalFormatting xmlns:xm="http://schemas.microsoft.com/office/excel/2006/main">
          <x14:cfRule type="cellIs" priority="463" operator="between" id="{BEB8571A-5C8E-4927-928A-A01D52535DA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V196</xm:sqref>
        </x14:conditionalFormatting>
        <x14:conditionalFormatting xmlns:xm="http://schemas.microsoft.com/office/excel/2006/main">
          <x14:cfRule type="cellIs" priority="460" operator="equal" id="{BAB1CF33-C64A-4877-9C8A-A7D067BB229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61" operator="equal" id="{593F62A8-ECF0-4824-8501-1FBDF48B2D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62" operator="equal" id="{ECE8EF2B-0DB4-4FA2-AC07-4352F5FFB3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V197</xm:sqref>
        </x14:conditionalFormatting>
        <x14:conditionalFormatting xmlns:xm="http://schemas.microsoft.com/office/excel/2006/main">
          <x14:cfRule type="cellIs" priority="458" operator="equal" id="{37DE631B-CF58-49D0-83CA-682573256B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59" operator="equal" id="{30D85C3E-475B-4A06-9EB6-8C6512CA3F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V197</xm:sqref>
        </x14:conditionalFormatting>
        <x14:conditionalFormatting xmlns:xm="http://schemas.microsoft.com/office/excel/2006/main">
          <x14:cfRule type="cellIs" priority="457" operator="between" id="{FBE8E353-1FF9-4F5B-BDEE-E2241E7A0CD0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V197</xm:sqref>
        </x14:conditionalFormatting>
        <x14:conditionalFormatting xmlns:xm="http://schemas.microsoft.com/office/excel/2006/main">
          <x14:cfRule type="cellIs" priority="455" operator="between" id="{7FA7E56C-85D7-47C4-B639-3FCE054DA28E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56" operator="equal" id="{2B8A0CD5-9792-4842-B4D6-3B452EFB2C5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V197</xm:sqref>
        </x14:conditionalFormatting>
        <x14:conditionalFormatting xmlns:xm="http://schemas.microsoft.com/office/excel/2006/main">
          <x14:cfRule type="cellIs" priority="453" operator="between" id="{59B1B718-12BF-4C7D-B285-D2F3178299C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54" operator="equal" id="{D178B9DB-8000-47F9-BA5C-338CEE66584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V197</xm:sqref>
        </x14:conditionalFormatting>
        <x14:conditionalFormatting xmlns:xm="http://schemas.microsoft.com/office/excel/2006/main">
          <x14:cfRule type="cellIs" priority="452" operator="between" id="{BACD5473-44F8-4E8C-8D3C-C27BE2644E1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V197</xm:sqref>
        </x14:conditionalFormatting>
        <x14:conditionalFormatting xmlns:xm="http://schemas.microsoft.com/office/excel/2006/main">
          <x14:cfRule type="cellIs" priority="449" operator="equal" id="{5C1E6FB6-2B89-4F18-A651-50301ED0EF3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50" operator="equal" id="{F19474CD-00C0-4CB4-9DB9-318E8EE7956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51" operator="equal" id="{4EFBCD32-87C0-4C19-A784-4613B1133A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V199</xm:sqref>
        </x14:conditionalFormatting>
        <x14:conditionalFormatting xmlns:xm="http://schemas.microsoft.com/office/excel/2006/main">
          <x14:cfRule type="cellIs" priority="447" operator="between" id="{AC33F68B-9D3F-44DD-BC04-0F2E33B968E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48" operator="equal" id="{1098CBB1-C72D-49B3-9C22-5FB32951D0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V199</xm:sqref>
        </x14:conditionalFormatting>
        <x14:conditionalFormatting xmlns:xm="http://schemas.microsoft.com/office/excel/2006/main">
          <x14:cfRule type="cellIs" priority="445" operator="equal" id="{85238615-CB0F-44F9-B8F2-B24E6035EDF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6" operator="equal" id="{3755051C-3FB1-4F39-9A33-5DEB9E98214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V199</xm:sqref>
        </x14:conditionalFormatting>
        <x14:conditionalFormatting xmlns:xm="http://schemas.microsoft.com/office/excel/2006/main">
          <x14:cfRule type="cellIs" priority="444" operator="between" id="{8942101B-63BC-4018-B48D-F5BE78C2D33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V199</xm:sqref>
        </x14:conditionalFormatting>
        <x14:conditionalFormatting xmlns:xm="http://schemas.microsoft.com/office/excel/2006/main">
          <x14:cfRule type="cellIs" priority="441" operator="equal" id="{9B7B6B25-27D9-4135-AF60-1114D25F32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2" operator="equal" id="{9090AA53-9A6E-4999-A4FC-91EAA28B1B9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43" operator="equal" id="{6CDE86A8-BC82-41B1-AD7E-25B80FCC993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V203</xm:sqref>
        </x14:conditionalFormatting>
        <x14:conditionalFormatting xmlns:xm="http://schemas.microsoft.com/office/excel/2006/main">
          <x14:cfRule type="cellIs" priority="439" operator="between" id="{19E9887F-0C0C-4367-A788-A30F97D4FB8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40" operator="equal" id="{797B2C83-5186-4E56-9A04-29E6DEBC4F7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V203</xm:sqref>
        </x14:conditionalFormatting>
        <x14:conditionalFormatting xmlns:xm="http://schemas.microsoft.com/office/excel/2006/main">
          <x14:cfRule type="cellIs" priority="437" operator="equal" id="{1E1B743B-F190-40EB-84ED-DF8F7FF760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8" operator="equal" id="{82A3DD7A-FE52-4A65-85DA-EB8AC5D1C5B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V203</xm:sqref>
        </x14:conditionalFormatting>
        <x14:conditionalFormatting xmlns:xm="http://schemas.microsoft.com/office/excel/2006/main">
          <x14:cfRule type="cellIs" priority="436" operator="between" id="{9B298A59-9059-4648-826E-1F139EA4949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V203</xm:sqref>
        </x14:conditionalFormatting>
        <x14:conditionalFormatting xmlns:xm="http://schemas.microsoft.com/office/excel/2006/main">
          <x14:cfRule type="cellIs" priority="434" operator="equal" id="{5EFD8E86-5F2D-4884-B69D-9A4A120A54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5" operator="equal" id="{1760CA68-A2CD-4A50-8B68-E2FD9D8C90E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W160:W161</xm:sqref>
        </x14:conditionalFormatting>
        <x14:conditionalFormatting xmlns:xm="http://schemas.microsoft.com/office/excel/2006/main">
          <x14:cfRule type="cellIs" priority="431" operator="equal" id="{4F1212A3-3574-4571-B58A-D93C4152B91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2" operator="equal" id="{94DBAEC1-3851-483A-980C-4FB6C1B590D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33" operator="equal" id="{2AF26931-BF6F-42F2-B64F-3D0976670E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W160:W161</xm:sqref>
        </x14:conditionalFormatting>
        <x14:conditionalFormatting xmlns:xm="http://schemas.microsoft.com/office/excel/2006/main">
          <x14:cfRule type="cellIs" priority="430" operator="between" id="{68BE98E8-CAF9-42C6-A3E5-7091BD482A1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W160:W161</xm:sqref>
        </x14:conditionalFormatting>
        <x14:conditionalFormatting xmlns:xm="http://schemas.microsoft.com/office/excel/2006/main">
          <x14:cfRule type="cellIs" priority="429" operator="between" id="{CC1C7E7F-643C-42EF-9EB7-2FCF24DBB7CD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W160:W161</xm:sqref>
        </x14:conditionalFormatting>
        <x14:conditionalFormatting xmlns:xm="http://schemas.microsoft.com/office/excel/2006/main">
          <x14:cfRule type="cellIs" priority="428" operator="between" id="{47E22F07-B8B0-4A75-8C8E-31F8BD6C3871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W160:W161</xm:sqref>
        </x14:conditionalFormatting>
        <x14:conditionalFormatting xmlns:xm="http://schemas.microsoft.com/office/excel/2006/main">
          <x14:cfRule type="cellIs" priority="427" operator="between" id="{793EC5C8-E094-49CE-A32C-3FBEC37C384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W160:W161</xm:sqref>
        </x14:conditionalFormatting>
        <x14:conditionalFormatting xmlns:xm="http://schemas.microsoft.com/office/excel/2006/main">
          <x14:cfRule type="cellIs" priority="426" operator="between" id="{E4EA5A40-6F8D-42AE-93FD-514576FFB0C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W160:W161</xm:sqref>
        </x14:conditionalFormatting>
        <x14:conditionalFormatting xmlns:xm="http://schemas.microsoft.com/office/excel/2006/main">
          <x14:cfRule type="cellIs" priority="424" operator="between" id="{F70EE551-652D-485A-93CE-5160BC0D453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25" operator="equal" id="{69BA2E77-938E-48E5-9658-BD970BC8DA7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W160:W161</xm:sqref>
        </x14:conditionalFormatting>
        <x14:conditionalFormatting xmlns:xm="http://schemas.microsoft.com/office/excel/2006/main">
          <x14:cfRule type="cellIs" priority="420" operator="equal" id="{5D782DE0-34D0-4382-A298-8B594971E68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1" operator="equal" id="{0779A50C-C645-4B88-B1C6-4F3611F2D39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V139:V159 V162:V164</xm:sqref>
        </x14:conditionalFormatting>
        <x14:conditionalFormatting xmlns:xm="http://schemas.microsoft.com/office/excel/2006/main">
          <x14:cfRule type="cellIs" priority="417" operator="equal" id="{1930BC62-B498-4903-A8DA-FA0A60E19F1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8" operator="equal" id="{B038A5F5-17A4-4243-BE75-53386CB446A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9" operator="equal" id="{209D6BDB-119F-4923-8511-1DA2D3F110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V139:V159 V96:V97 V162:V164 V51:V67</xm:sqref>
        </x14:conditionalFormatting>
        <x14:conditionalFormatting xmlns:xm="http://schemas.microsoft.com/office/excel/2006/main">
          <x14:cfRule type="cellIs" priority="416" operator="between" id="{36D41F78-A566-4C76-90EA-7DDF1FB4F04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V139:V159 V96:V97 V162:V164 V14:V67</xm:sqref>
        </x14:conditionalFormatting>
        <x14:conditionalFormatting xmlns:xm="http://schemas.microsoft.com/office/excel/2006/main">
          <x14:cfRule type="cellIs" priority="415" operator="between" id="{6C5A1BFA-47C1-47AD-AE6C-8D4CCE49BA6C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V139:V159 V96:V97 V162:V164 V14:V67</xm:sqref>
        </x14:conditionalFormatting>
        <x14:conditionalFormatting xmlns:xm="http://schemas.microsoft.com/office/excel/2006/main">
          <x14:cfRule type="cellIs" priority="414" operator="between" id="{63603CB6-77D4-4B4E-9E8A-8683CE7940D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V139:V159 V96:V97 V162:V164 V14:V67</xm:sqref>
        </x14:conditionalFormatting>
        <x14:conditionalFormatting xmlns:xm="http://schemas.microsoft.com/office/excel/2006/main">
          <x14:cfRule type="cellIs" priority="413" operator="between" id="{B556F617-9097-4A85-BE34-20B696B6C94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V139:V159 V96:V97 V162:V164 V14:V67</xm:sqref>
        </x14:conditionalFormatting>
        <x14:conditionalFormatting xmlns:xm="http://schemas.microsoft.com/office/excel/2006/main">
          <x14:cfRule type="cellIs" priority="412" operator="between" id="{10F83F3F-5D81-4543-96BA-C0338C68174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V139:V159 V96:V97 V162:V164 V14:V67</xm:sqref>
        </x14:conditionalFormatting>
        <x14:conditionalFormatting xmlns:xm="http://schemas.microsoft.com/office/excel/2006/main">
          <x14:cfRule type="cellIs" priority="410" operator="between" id="{B21A7027-F5A5-4B6C-A0EF-58E8404D234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11" operator="equal" id="{5CF41960-BEAF-4DAD-A465-4B45FF08C57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V139:V159 V162:V164</xm:sqref>
        </x14:conditionalFormatting>
        <x14:conditionalFormatting xmlns:xm="http://schemas.microsoft.com/office/excel/2006/main">
          <x14:cfRule type="cellIs" priority="408" operator="equal" id="{401DA6BC-BA36-4404-B2E4-38DEFA8C187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9" operator="equal" id="{4C1453B9-AFD7-4F05-8BA6-83F7DDABE77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V96:V97 V14:V67</xm:sqref>
        </x14:conditionalFormatting>
        <x14:conditionalFormatting xmlns:xm="http://schemas.microsoft.com/office/excel/2006/main">
          <x14:cfRule type="cellIs" priority="405" operator="equal" id="{94E4018E-4F7C-4160-9F0F-3303631E579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6" operator="equal" id="{84D6924B-E1FB-4BE8-A684-58B46CB6ACA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7" operator="equal" id="{0E116839-019F-4C59-B846-610F841C415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V14:V50</xm:sqref>
        </x14:conditionalFormatting>
        <x14:conditionalFormatting xmlns:xm="http://schemas.microsoft.com/office/excel/2006/main">
          <x14:cfRule type="cellIs" priority="403" operator="equal" id="{1F3D636E-5A11-4B31-BB3B-B902FC1261D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04" operator="equal" id="{209E906D-8E76-4C62-9EC8-0E7A9C8C626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V14:V50</xm:sqref>
        </x14:conditionalFormatting>
        <x14:conditionalFormatting xmlns:xm="http://schemas.microsoft.com/office/excel/2006/main">
          <x14:cfRule type="cellIs" priority="401" operator="between" id="{8D99D437-9DF6-4442-B912-B982DF9F881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02" operator="equal" id="{61A62EE0-A5D0-49C6-B8BC-9EAFE241197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V96:V97 V14:V67</xm:sqref>
        </x14:conditionalFormatting>
        <x14:conditionalFormatting xmlns:xm="http://schemas.microsoft.com/office/excel/2006/main">
          <x14:cfRule type="cellIs" priority="398" operator="equal" id="{D8C0E92F-615D-45E0-BF57-F385F394268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9" operator="equal" id="{19200BEE-594E-40CA-9974-EBC6438CD37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V113 V132:V135 V120:V127 V99:V109</xm:sqref>
        </x14:conditionalFormatting>
        <x14:conditionalFormatting xmlns:xm="http://schemas.microsoft.com/office/excel/2006/main">
          <x14:cfRule type="cellIs" priority="395" operator="equal" id="{23F18F19-8624-4055-B11D-38DCE313C2B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6" operator="equal" id="{F340585B-DC51-425E-9B99-C6F4413FF60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7" operator="equal" id="{9D7E9C54-A6C1-4D4B-A12C-989647754A5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V113 V132:V135 V120:V127 V99:V109</xm:sqref>
        </x14:conditionalFormatting>
        <x14:conditionalFormatting xmlns:xm="http://schemas.microsoft.com/office/excel/2006/main">
          <x14:cfRule type="cellIs" priority="393" operator="equal" id="{8313EBB3-89C9-4E1A-8D3D-510D1CBDBD6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94" operator="equal" id="{0A6F0B14-718A-45E1-840A-5ECC1A41DA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V113 V132:V135 V120:V127 V99:V109</xm:sqref>
        </x14:conditionalFormatting>
        <x14:conditionalFormatting xmlns:xm="http://schemas.microsoft.com/office/excel/2006/main">
          <x14:cfRule type="cellIs" priority="392" operator="between" id="{F371EEA4-D23A-4DFD-BCC5-DB3312DCF3D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V113 V132:V135 V120:V127 V99:V109</xm:sqref>
        </x14:conditionalFormatting>
        <x14:conditionalFormatting xmlns:xm="http://schemas.microsoft.com/office/excel/2006/main">
          <x14:cfRule type="cellIs" priority="391" operator="between" id="{D3D1B75F-4A7A-451F-A097-70607002779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V113 V132:V135 V120:V127 V99:V109</xm:sqref>
        </x14:conditionalFormatting>
        <x14:conditionalFormatting xmlns:xm="http://schemas.microsoft.com/office/excel/2006/main">
          <x14:cfRule type="cellIs" priority="390" operator="between" id="{305CD156-A4C2-48A9-9989-3B532C5BBADC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V113 V132:V135 V120:V127 V99:V109</xm:sqref>
        </x14:conditionalFormatting>
        <x14:conditionalFormatting xmlns:xm="http://schemas.microsoft.com/office/excel/2006/main">
          <x14:cfRule type="cellIs" priority="389" operator="between" id="{EC775772-B3A1-4B79-B7A0-2091CDD73CA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V113 V132:V135 V120:V127 V99:V109</xm:sqref>
        </x14:conditionalFormatting>
        <x14:conditionalFormatting xmlns:xm="http://schemas.microsoft.com/office/excel/2006/main">
          <x14:cfRule type="cellIs" priority="388" operator="between" id="{7A591303-DE59-452C-A05A-75CEE7871A8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V113 V132:V135 V120:V127 V99:V109</xm:sqref>
        </x14:conditionalFormatting>
        <x14:conditionalFormatting xmlns:xm="http://schemas.microsoft.com/office/excel/2006/main">
          <x14:cfRule type="cellIs" priority="386" operator="between" id="{241D4107-0A4C-44BE-BAD1-65EC9655921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87" operator="equal" id="{9EED42D9-AB1A-4259-9000-5858A2E3CBD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V113 V132:V135 V120:V127 V99:V109</xm:sqref>
        </x14:conditionalFormatting>
        <x14:conditionalFormatting xmlns:xm="http://schemas.microsoft.com/office/excel/2006/main">
          <x14:cfRule type="cellIs" priority="345" operator="equal" id="{C30014FF-ED2A-4581-BC73-501835F0B1E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6" operator="equal" id="{D368631E-9FE6-49C8-9495-10877D8AFD6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V98</xm:sqref>
        </x14:conditionalFormatting>
        <x14:conditionalFormatting xmlns:xm="http://schemas.microsoft.com/office/excel/2006/main">
          <x14:cfRule type="cellIs" priority="343" operator="equal" id="{06D879BE-ABA9-4BE7-AACC-B93F8BBD604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4" operator="equal" id="{BD023677-8F35-4042-B07F-72FF0C960D7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V98</xm:sqref>
        </x14:conditionalFormatting>
        <x14:conditionalFormatting xmlns:xm="http://schemas.microsoft.com/office/excel/2006/main">
          <x14:cfRule type="cellIs" priority="340" operator="equal" id="{080753E0-05D9-49AD-9A51-D7C424E8DD7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1" operator="equal" id="{E7DB4325-0D31-4371-93BB-A416582385E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2" operator="equal" id="{BE4D4CD3-7344-440D-BA7A-BDB4E1BE0F8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V98</xm:sqref>
        </x14:conditionalFormatting>
        <x14:conditionalFormatting xmlns:xm="http://schemas.microsoft.com/office/excel/2006/main">
          <x14:cfRule type="cellIs" priority="339" operator="between" id="{2DDB2D5F-33B5-4DF1-8E41-D8B70AC49A7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V98</xm:sqref>
        </x14:conditionalFormatting>
        <x14:conditionalFormatting xmlns:xm="http://schemas.microsoft.com/office/excel/2006/main">
          <x14:cfRule type="cellIs" priority="338" operator="between" id="{B25836D9-09F2-4C3C-969A-E15D20F128A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V98</xm:sqref>
        </x14:conditionalFormatting>
        <x14:conditionalFormatting xmlns:xm="http://schemas.microsoft.com/office/excel/2006/main">
          <x14:cfRule type="cellIs" priority="337" operator="between" id="{C04D0227-EFA5-4430-B639-DC11F467B6D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V98</xm:sqref>
        </x14:conditionalFormatting>
        <x14:conditionalFormatting xmlns:xm="http://schemas.microsoft.com/office/excel/2006/main">
          <x14:cfRule type="cellIs" priority="336" operator="between" id="{160D558E-4C87-4E7F-95F9-27679B82289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V98</xm:sqref>
        </x14:conditionalFormatting>
        <x14:conditionalFormatting xmlns:xm="http://schemas.microsoft.com/office/excel/2006/main">
          <x14:cfRule type="cellIs" priority="335" operator="between" id="{ADDBAEB3-E1AC-4B4C-8393-10123532A7E5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V98</xm:sqref>
        </x14:conditionalFormatting>
        <x14:conditionalFormatting xmlns:xm="http://schemas.microsoft.com/office/excel/2006/main">
          <x14:cfRule type="cellIs" priority="333" operator="between" id="{12235FBD-3B36-46B3-B58F-53F064EBF98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34" operator="equal" id="{42E38BC1-28E9-4783-BCDB-08DF8281A1C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V98</xm:sqref>
        </x14:conditionalFormatting>
        <x14:conditionalFormatting xmlns:xm="http://schemas.microsoft.com/office/excel/2006/main">
          <x14:cfRule type="cellIs" priority="330" operator="equal" id="{AFDC6FF2-2DC6-4F8B-9E79-01F8FBC2AB4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1" operator="equal" id="{FA99B494-6439-40CB-AE6D-F30A430ECD2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32" operator="equal" id="{CC971F0F-245A-4863-9036-CB8D667A7F3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V98</xm:sqref>
        </x14:conditionalFormatting>
        <x14:conditionalFormatting xmlns:xm="http://schemas.microsoft.com/office/excel/2006/main">
          <x14:cfRule type="cellIs" priority="328" operator="equal" id="{993F1DDE-1835-4A52-A6C0-30AD5F6BA8E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9" operator="equal" id="{E2FAABE6-42AA-4A3C-9BEE-3EAFA5ADD42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V98</xm:sqref>
        </x14:conditionalFormatting>
        <x14:conditionalFormatting xmlns:xm="http://schemas.microsoft.com/office/excel/2006/main">
          <x14:cfRule type="cellIs" priority="326" operator="equal" id="{73B631E5-9FEA-4551-AF51-7883B68ED33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7" operator="equal" id="{579EB062-97DA-45F0-89AB-C6D79CA43DF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V114:V117</xm:sqref>
        </x14:conditionalFormatting>
        <x14:conditionalFormatting xmlns:xm="http://schemas.microsoft.com/office/excel/2006/main">
          <x14:cfRule type="cellIs" priority="323" operator="equal" id="{219BE267-6B45-4028-938A-9D6C38EDC48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4" operator="equal" id="{172DED06-DF40-45CC-BFFC-30DD0E7DB2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5" operator="equal" id="{573652F1-A355-4D8D-8544-14F84BC0576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V114:V117</xm:sqref>
        </x14:conditionalFormatting>
        <x14:conditionalFormatting xmlns:xm="http://schemas.microsoft.com/office/excel/2006/main">
          <x14:cfRule type="cellIs" priority="321" operator="equal" id="{C8180F04-13BF-49D9-AAA7-D47F952A183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22" operator="equal" id="{E6891237-20AA-4946-B661-9B8B6A5D4C0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V114:V117</xm:sqref>
        </x14:conditionalFormatting>
        <x14:conditionalFormatting xmlns:xm="http://schemas.microsoft.com/office/excel/2006/main">
          <x14:cfRule type="cellIs" priority="320" operator="between" id="{9B3A1117-CC2F-4FEF-BEF3-F289D7458971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V114:V117</xm:sqref>
        </x14:conditionalFormatting>
        <x14:conditionalFormatting xmlns:xm="http://schemas.microsoft.com/office/excel/2006/main">
          <x14:cfRule type="cellIs" priority="319" operator="between" id="{94468004-483A-4781-A681-B0A6FA96C0F5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V114:V117</xm:sqref>
        </x14:conditionalFormatting>
        <x14:conditionalFormatting xmlns:xm="http://schemas.microsoft.com/office/excel/2006/main">
          <x14:cfRule type="cellIs" priority="318" operator="between" id="{F932645A-FB2B-407B-A471-90F5EE400F5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V114:V117</xm:sqref>
        </x14:conditionalFormatting>
        <x14:conditionalFormatting xmlns:xm="http://schemas.microsoft.com/office/excel/2006/main">
          <x14:cfRule type="cellIs" priority="317" operator="between" id="{598B38CC-20C6-4ED4-81A9-E3C3276C13F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V114:V117</xm:sqref>
        </x14:conditionalFormatting>
        <x14:conditionalFormatting xmlns:xm="http://schemas.microsoft.com/office/excel/2006/main">
          <x14:cfRule type="cellIs" priority="316" operator="between" id="{FAC0B790-BD75-401B-97B2-519D2B38396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V114:V117</xm:sqref>
        </x14:conditionalFormatting>
        <x14:conditionalFormatting xmlns:xm="http://schemas.microsoft.com/office/excel/2006/main">
          <x14:cfRule type="cellIs" priority="314" operator="between" id="{4387CC1B-1EA5-4834-AEBD-86B799FB2E5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15" operator="equal" id="{74A1DC78-CE25-41F4-8364-398FEBD953A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V114:V117</xm:sqref>
        </x14:conditionalFormatting>
        <x14:conditionalFormatting xmlns:xm="http://schemas.microsoft.com/office/excel/2006/main">
          <x14:cfRule type="cellIs" priority="311" operator="equal" id="{6440F74E-5644-4334-8D44-03FB6413B24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2" operator="equal" id="{DFC249E3-26CC-44AB-B2F9-BAF75F9FFD1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V118</xm:sqref>
        </x14:conditionalFormatting>
        <x14:conditionalFormatting xmlns:xm="http://schemas.microsoft.com/office/excel/2006/main">
          <x14:cfRule type="cellIs" priority="308" operator="equal" id="{51BFC356-062A-475F-AFC9-96D2DA4831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9" operator="equal" id="{C99044D8-CC82-4FD2-B960-E88BC0037C3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10" operator="equal" id="{2FB9DA47-1F42-4FC7-8907-0C45E5A6F1C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V118</xm:sqref>
        </x14:conditionalFormatting>
        <x14:conditionalFormatting xmlns:xm="http://schemas.microsoft.com/office/excel/2006/main">
          <x14:cfRule type="cellIs" priority="306" operator="equal" id="{1788C274-54BA-41D2-9B32-C548936BD0C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07" operator="equal" id="{5483A711-CE84-442F-A086-7D6C034CA8E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V118</xm:sqref>
        </x14:conditionalFormatting>
        <x14:conditionalFormatting xmlns:xm="http://schemas.microsoft.com/office/excel/2006/main">
          <x14:cfRule type="cellIs" priority="305" operator="between" id="{97167718-FAF6-4B23-B3E0-A6F5E0FA442F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V118</xm:sqref>
        </x14:conditionalFormatting>
        <x14:conditionalFormatting xmlns:xm="http://schemas.microsoft.com/office/excel/2006/main">
          <x14:cfRule type="cellIs" priority="304" operator="between" id="{1C91CD1A-AB00-4A9A-9C1F-CFC18982EAB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V118</xm:sqref>
        </x14:conditionalFormatting>
        <x14:conditionalFormatting xmlns:xm="http://schemas.microsoft.com/office/excel/2006/main">
          <x14:cfRule type="cellIs" priority="303" operator="between" id="{B950DF5F-F429-46A9-BC42-0FC083F4CAE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V118</xm:sqref>
        </x14:conditionalFormatting>
        <x14:conditionalFormatting xmlns:xm="http://schemas.microsoft.com/office/excel/2006/main">
          <x14:cfRule type="cellIs" priority="302" operator="between" id="{BCA1B9AC-44F0-4010-A45E-2DA3048B38D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V118</xm:sqref>
        </x14:conditionalFormatting>
        <x14:conditionalFormatting xmlns:xm="http://schemas.microsoft.com/office/excel/2006/main">
          <x14:cfRule type="cellIs" priority="301" operator="between" id="{936F004A-AD9E-423A-B699-4B8944D49369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V118</xm:sqref>
        </x14:conditionalFormatting>
        <x14:conditionalFormatting xmlns:xm="http://schemas.microsoft.com/office/excel/2006/main">
          <x14:cfRule type="cellIs" priority="299" operator="between" id="{9976D614-957E-4595-A295-A1F351861882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00" operator="equal" id="{7CBC1EFF-B451-4373-98F4-84AC53CB8F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V118</xm:sqref>
        </x14:conditionalFormatting>
        <x14:conditionalFormatting xmlns:xm="http://schemas.microsoft.com/office/excel/2006/main">
          <x14:cfRule type="cellIs" priority="296" operator="equal" id="{A3700521-42D9-4CE5-A5C5-611DE0B13C9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7" operator="equal" id="{4CB6FD8E-BA32-4B39-B69B-F9B670741CE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V119</xm:sqref>
        </x14:conditionalFormatting>
        <x14:conditionalFormatting xmlns:xm="http://schemas.microsoft.com/office/excel/2006/main">
          <x14:cfRule type="cellIs" priority="293" operator="equal" id="{F845FF4B-EA51-4AB6-8243-190A61C43EB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4" operator="equal" id="{EF0AC9A5-D646-427E-8992-920BCC27CCA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5" operator="equal" id="{B039081E-D1D3-4DCC-9E5C-92207DBF35C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V119</xm:sqref>
        </x14:conditionalFormatting>
        <x14:conditionalFormatting xmlns:xm="http://schemas.microsoft.com/office/excel/2006/main">
          <x14:cfRule type="cellIs" priority="291" operator="equal" id="{98B68048-6366-459A-A08A-30CA03C030E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2" operator="equal" id="{EEBADB37-9949-4EFE-9A94-93331A7319B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V119</xm:sqref>
        </x14:conditionalFormatting>
        <x14:conditionalFormatting xmlns:xm="http://schemas.microsoft.com/office/excel/2006/main">
          <x14:cfRule type="cellIs" priority="290" operator="between" id="{C53290E0-46FD-4371-8A27-CA338BB756C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V119</xm:sqref>
        </x14:conditionalFormatting>
        <x14:conditionalFormatting xmlns:xm="http://schemas.microsoft.com/office/excel/2006/main">
          <x14:cfRule type="cellIs" priority="289" operator="between" id="{CC539806-2E8D-477F-AE99-E827281C311A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V119</xm:sqref>
        </x14:conditionalFormatting>
        <x14:conditionalFormatting xmlns:xm="http://schemas.microsoft.com/office/excel/2006/main">
          <x14:cfRule type="cellIs" priority="288" operator="between" id="{E1383ACB-796C-434A-BF2E-F5B405ED869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V119</xm:sqref>
        </x14:conditionalFormatting>
        <x14:conditionalFormatting xmlns:xm="http://schemas.microsoft.com/office/excel/2006/main">
          <x14:cfRule type="cellIs" priority="287" operator="between" id="{01D4EBCD-5BEB-4EE3-AC4B-B92FEE64CFA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V119</xm:sqref>
        </x14:conditionalFormatting>
        <x14:conditionalFormatting xmlns:xm="http://schemas.microsoft.com/office/excel/2006/main">
          <x14:cfRule type="cellIs" priority="286" operator="between" id="{98C1CEAA-22AB-471D-9974-B109CDAEF52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V119</xm:sqref>
        </x14:conditionalFormatting>
        <x14:conditionalFormatting xmlns:xm="http://schemas.microsoft.com/office/excel/2006/main">
          <x14:cfRule type="cellIs" priority="284" operator="between" id="{C3B428C0-02DB-4065-B87B-3565D0C4EA7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85" operator="equal" id="{D3F1B872-2CBF-45AD-9A51-F3E4E8EDBC3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V119</xm:sqref>
        </x14:conditionalFormatting>
        <x14:conditionalFormatting xmlns:xm="http://schemas.microsoft.com/office/excel/2006/main">
          <x14:cfRule type="cellIs" priority="281" operator="equal" id="{576C6000-1E28-4D4A-B984-D1C4DD7672F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2" operator="equal" id="{0BDE1DFF-6191-4636-9330-238DA8E3B15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278" operator="equal" id="{E3E96016-24A1-4458-99BD-B7C281C396F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9" operator="equal" id="{4D2F04A8-5CF1-4FFB-9A7A-AF347E09C8C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0" operator="equal" id="{6D846EDA-A5AE-419F-A279-B2BC24AB105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276" operator="equal" id="{E8BA718B-CC9C-4D60-AE45-DA7223052A1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77" operator="equal" id="{A91E5090-BDE1-47E2-98F9-812D9BA9F31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275" operator="between" id="{785DE06A-0AB4-4386-B9A4-E894AFF8A8A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274" operator="between" id="{99290906-59F2-42C9-BB8D-B28DA1014C3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273" operator="between" id="{42658985-34ED-4DA7-9682-71F82843C4CA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272" operator="between" id="{F7BFAF22-FBC7-4F61-8681-384DAD8EBFC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271" operator="between" id="{29913AE8-9DC4-4282-80E0-5BB7ADB8949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269" operator="between" id="{D36EAF2F-8178-4BB6-BAE5-69F1BDFEAB1A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70" operator="equal" id="{4FD3616F-78C1-465B-B9AC-C1FC48AAD3D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cellIs" priority="266" operator="equal" id="{DC8BE07A-D412-4627-8523-65CE14701D9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7" operator="equal" id="{5D93F0E3-824A-43DD-8797-80A2D57F9C4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263" operator="equal" id="{F770CCCE-AF6F-4F22-9468-5F2A8646465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4" operator="equal" id="{84E50B2F-A7C6-4DC4-A01A-01AB16CBA26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5" operator="equal" id="{78499E30-AF5C-4737-860C-307FD79413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261" operator="equal" id="{389175DA-EDCB-4046-AA21-DC0CC98D1FC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62" operator="equal" id="{23898E22-DD51-4396-A18F-3C69A77832DD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260" operator="between" id="{CD006569-8CCC-41BB-B8BF-4BE88BC50F4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259" operator="between" id="{CAEE164F-FE01-4345-A66B-BA33533B3E3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258" operator="between" id="{118984A5-4194-46E7-9A7F-DDB6717B031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257" operator="between" id="{91CA4BF8-52D2-492A-9FFE-A89D8E328C6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256" operator="between" id="{30D72157-3295-4BF4-983E-33975222079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254" operator="between" id="{642AAF72-AB73-4A6F-BF85-EFE80621A6A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55" operator="equal" id="{02CB3E71-E338-4E5F-BE1A-DBC84E2812F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cellIs" priority="251" operator="equal" id="{5B3F172B-B566-4803-B39F-96C0D271515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2" operator="equal" id="{D501BA4E-DC45-472D-A1B8-E08D844E184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V136:V137</xm:sqref>
        </x14:conditionalFormatting>
        <x14:conditionalFormatting xmlns:xm="http://schemas.microsoft.com/office/excel/2006/main">
          <x14:cfRule type="cellIs" priority="248" operator="equal" id="{63911941-D41A-4696-997E-AF6537DDC7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9" operator="equal" id="{42BF2EFE-521D-4A15-A5F6-962AE09927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50" operator="equal" id="{4E22D974-8F50-479F-B347-E498E5D663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V136:V137</xm:sqref>
        </x14:conditionalFormatting>
        <x14:conditionalFormatting xmlns:xm="http://schemas.microsoft.com/office/excel/2006/main">
          <x14:cfRule type="cellIs" priority="246" operator="equal" id="{3A665F47-E06B-423A-9C91-F9A43EAAF82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47" operator="equal" id="{14943242-89CA-473F-872C-9DFF720CDA0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V136:V137</xm:sqref>
        </x14:conditionalFormatting>
        <x14:conditionalFormatting xmlns:xm="http://schemas.microsoft.com/office/excel/2006/main">
          <x14:cfRule type="cellIs" priority="245" operator="between" id="{CBF830A4-D83C-45E6-9346-A4E1AEC6E3D9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V136:V137</xm:sqref>
        </x14:conditionalFormatting>
        <x14:conditionalFormatting xmlns:xm="http://schemas.microsoft.com/office/excel/2006/main">
          <x14:cfRule type="cellIs" priority="244" operator="between" id="{886EB55C-0F8F-455B-8C09-F0BC0B647DB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V136:V137</xm:sqref>
        </x14:conditionalFormatting>
        <x14:conditionalFormatting xmlns:xm="http://schemas.microsoft.com/office/excel/2006/main">
          <x14:cfRule type="cellIs" priority="243" operator="between" id="{70104D2B-B904-4822-A8FA-AE9BA0302D7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V136:V137</xm:sqref>
        </x14:conditionalFormatting>
        <x14:conditionalFormatting xmlns:xm="http://schemas.microsoft.com/office/excel/2006/main">
          <x14:cfRule type="cellIs" priority="242" operator="between" id="{6907D9E5-007D-4D4E-B3DF-8DBCC5CDDD3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V136:V137</xm:sqref>
        </x14:conditionalFormatting>
        <x14:conditionalFormatting xmlns:xm="http://schemas.microsoft.com/office/excel/2006/main">
          <x14:cfRule type="cellIs" priority="241" operator="between" id="{8D15BD68-833C-4C64-92A3-FBEA344A810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V136:V137</xm:sqref>
        </x14:conditionalFormatting>
        <x14:conditionalFormatting xmlns:xm="http://schemas.microsoft.com/office/excel/2006/main">
          <x14:cfRule type="cellIs" priority="239" operator="between" id="{3D5E25DB-40A7-49D7-AEB2-92237ACD484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40" operator="equal" id="{2CEED294-C4B6-4044-A1CD-B6D8274B378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V136:V137</xm:sqref>
        </x14:conditionalFormatting>
        <x14:conditionalFormatting xmlns:xm="http://schemas.microsoft.com/office/excel/2006/main">
          <x14:cfRule type="cellIs" priority="236" operator="equal" id="{B4A84BBB-8DD1-4EBE-80AD-AEBE70430B2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7" operator="equal" id="{D0B1E324-4C83-43E7-9178-AD682C561A1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V138</xm:sqref>
        </x14:conditionalFormatting>
        <x14:conditionalFormatting xmlns:xm="http://schemas.microsoft.com/office/excel/2006/main">
          <x14:cfRule type="cellIs" priority="233" operator="equal" id="{7C3AFFCB-ABB5-4A41-84EB-4F72ED91661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4" operator="equal" id="{31E8DFB3-E950-4DDA-9208-F4AC165CEC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5" operator="equal" id="{02957267-79E0-460E-BBDB-4560DA3E9D3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V138</xm:sqref>
        </x14:conditionalFormatting>
        <x14:conditionalFormatting xmlns:xm="http://schemas.microsoft.com/office/excel/2006/main">
          <x14:cfRule type="cellIs" priority="231" operator="equal" id="{6A852F5E-B18B-4303-AB27-E68A16659C5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32" operator="equal" id="{3090F7DD-048C-4EC0-B2BF-D1118206EB9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V138</xm:sqref>
        </x14:conditionalFormatting>
        <x14:conditionalFormatting xmlns:xm="http://schemas.microsoft.com/office/excel/2006/main">
          <x14:cfRule type="cellIs" priority="230" operator="between" id="{CD869013-A6A9-4CDF-A16B-E0CE30A3A06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V138</xm:sqref>
        </x14:conditionalFormatting>
        <x14:conditionalFormatting xmlns:xm="http://schemas.microsoft.com/office/excel/2006/main">
          <x14:cfRule type="cellIs" priority="229" operator="between" id="{66000844-F6E2-4BF9-97FD-2F223C5C5332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V138</xm:sqref>
        </x14:conditionalFormatting>
        <x14:conditionalFormatting xmlns:xm="http://schemas.microsoft.com/office/excel/2006/main">
          <x14:cfRule type="cellIs" priority="228" operator="between" id="{B8408A53-713C-496B-B657-31DEDCC75C1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V138</xm:sqref>
        </x14:conditionalFormatting>
        <x14:conditionalFormatting xmlns:xm="http://schemas.microsoft.com/office/excel/2006/main">
          <x14:cfRule type="cellIs" priority="227" operator="between" id="{DD937243-9C78-4713-869D-F135563D6CE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V138</xm:sqref>
        </x14:conditionalFormatting>
        <x14:conditionalFormatting xmlns:xm="http://schemas.microsoft.com/office/excel/2006/main">
          <x14:cfRule type="cellIs" priority="226" operator="between" id="{9DF82ECD-E620-4347-9698-5B34B81C7DB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V138</xm:sqref>
        </x14:conditionalFormatting>
        <x14:conditionalFormatting xmlns:xm="http://schemas.microsoft.com/office/excel/2006/main">
          <x14:cfRule type="cellIs" priority="224" operator="between" id="{543B46D8-48A7-4CB8-B7EC-E6873356E1C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25" operator="equal" id="{A89A1866-2A50-4CAB-AA07-30AC43362BE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V138</xm:sqref>
        </x14:conditionalFormatting>
        <x14:conditionalFormatting xmlns:xm="http://schemas.microsoft.com/office/excel/2006/main">
          <x14:cfRule type="cellIs" priority="221" operator="equal" id="{CA630FA9-FC82-4E27-B520-2F285E2EA66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2" operator="equal" id="{FBE10B81-3437-426D-8CA6-FE480273754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218" operator="equal" id="{495A703C-0349-4DA8-B179-32386E80329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9" operator="equal" id="{052B7F55-889B-48D7-A132-990BD4F0424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20" operator="equal" id="{644CE6EB-CA6A-4F64-BEFC-71A93701423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216" operator="equal" id="{473A5D61-7226-453D-8413-727604D191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7" operator="equal" id="{633EAE97-7819-42FE-B032-307A8EEBFF4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215" operator="between" id="{9A8C320A-33E4-48E6-AC38-36B571BA63AC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214" operator="between" id="{93E6738F-9021-42C8-AC80-9C943DFCBB2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213" operator="between" id="{41E81EE0-D877-4D25-AD8A-AB913E2749A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212" operator="between" id="{BDD86F88-DBFC-4B7C-8BCC-62F22F09E83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211" operator="between" id="{4F03D2C1-8336-4A28-AF60-346DF3AEB826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209" operator="between" id="{A9EB182E-664A-49C6-BF9E-1B6041639BF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210" operator="equal" id="{E4BB0F5F-6B4E-43C5-9EB9-1826C4FDF5A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cellIs" priority="205" operator="equal" id="{C33FDA53-DCC7-4C9E-9908-CAA5FECD06C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6" operator="equal" id="{91EF79D7-D7FE-4517-A9DE-81ECDD444CB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07" operator="equal" id="{73991A02-AB05-4F94-9109-B3ABD1AC15F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V128:V131</xm:sqref>
        </x14:conditionalFormatting>
        <x14:conditionalFormatting xmlns:xm="http://schemas.microsoft.com/office/excel/2006/main">
          <x14:cfRule type="cellIs" priority="204" operator="between" id="{C2FCA4B0-5E93-4002-92D1-01F6BDD6132D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V128:V131</xm:sqref>
        </x14:conditionalFormatting>
        <x14:conditionalFormatting xmlns:xm="http://schemas.microsoft.com/office/excel/2006/main">
          <x14:cfRule type="cellIs" priority="203" operator="between" id="{6826D00C-5E45-4375-A6B4-073DF1079BD4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V128:V131</xm:sqref>
        </x14:conditionalFormatting>
        <x14:conditionalFormatting xmlns:xm="http://schemas.microsoft.com/office/excel/2006/main">
          <x14:cfRule type="cellIs" priority="202" operator="between" id="{7F3924BF-47C1-4521-B55B-0AE4A0B3004B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V128:V131</xm:sqref>
        </x14:conditionalFormatting>
        <x14:conditionalFormatting xmlns:xm="http://schemas.microsoft.com/office/excel/2006/main">
          <x14:cfRule type="cellIs" priority="201" operator="between" id="{D39D52AA-46C7-4CEC-AAD1-2A1B44C1D65C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V128:V131</xm:sqref>
        </x14:conditionalFormatting>
        <x14:conditionalFormatting xmlns:xm="http://schemas.microsoft.com/office/excel/2006/main">
          <x14:cfRule type="cellIs" priority="200" operator="between" id="{89B10031-AB74-4436-A5D6-DB2AA0203AD3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V128:V131</xm:sqref>
        </x14:conditionalFormatting>
        <x14:conditionalFormatting xmlns:xm="http://schemas.microsoft.com/office/excel/2006/main">
          <x14:cfRule type="cellIs" priority="198" operator="equal" id="{515A39DA-078A-46D8-9F2F-96F113C0FC8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9" operator="equal" id="{3044C54D-8E47-42F3-AE3C-C1909488009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V128:V131</xm:sqref>
        </x14:conditionalFormatting>
        <x14:conditionalFormatting xmlns:xm="http://schemas.microsoft.com/office/excel/2006/main">
          <x14:cfRule type="cellIs" priority="196" operator="between" id="{2F57A1FF-5EB5-4953-A859-41787450A68C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97" operator="equal" id="{15ACA151-408E-40F2-B343-89916D1A6F7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V128:V131</xm:sqref>
        </x14:conditionalFormatting>
        <x14:conditionalFormatting xmlns:xm="http://schemas.microsoft.com/office/excel/2006/main">
          <x14:cfRule type="cellIs" priority="192" operator="equal" id="{463A76B7-0D0D-4B51-A997-F233AC4E0B8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3" operator="equal" id="{92615351-7302-4860-8BCE-371278F9C3C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94" operator="equal" id="{4CA1EDCD-010B-474F-B7C7-19321301DF5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V95</xm:sqref>
        </x14:conditionalFormatting>
        <x14:conditionalFormatting xmlns:xm="http://schemas.microsoft.com/office/excel/2006/main">
          <x14:cfRule type="cellIs" priority="191" operator="between" id="{45A9C4A0-EE92-435E-B556-7D9509E8610E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V95</xm:sqref>
        </x14:conditionalFormatting>
        <x14:conditionalFormatting xmlns:xm="http://schemas.microsoft.com/office/excel/2006/main">
          <x14:cfRule type="cellIs" priority="190" operator="between" id="{36D24E24-E043-418D-B511-8FEFA1B62773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V95</xm:sqref>
        </x14:conditionalFormatting>
        <x14:conditionalFormatting xmlns:xm="http://schemas.microsoft.com/office/excel/2006/main">
          <x14:cfRule type="cellIs" priority="189" operator="between" id="{3F2A4280-6064-462F-BA11-3A2E556832C7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V95</xm:sqref>
        </x14:conditionalFormatting>
        <x14:conditionalFormatting xmlns:xm="http://schemas.microsoft.com/office/excel/2006/main">
          <x14:cfRule type="cellIs" priority="188" operator="between" id="{C7E287C6-CB38-48D7-8331-F63E82852378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V95</xm:sqref>
        </x14:conditionalFormatting>
        <x14:conditionalFormatting xmlns:xm="http://schemas.microsoft.com/office/excel/2006/main">
          <x14:cfRule type="cellIs" priority="187" operator="between" id="{90AA33D9-01BE-4A66-A9C5-FC5384C536D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V95</xm:sqref>
        </x14:conditionalFormatting>
        <x14:conditionalFormatting xmlns:xm="http://schemas.microsoft.com/office/excel/2006/main">
          <x14:cfRule type="cellIs" priority="185" operator="equal" id="{EBB92F56-C297-4C37-A7BF-724643956AA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86" operator="equal" id="{8399E412-371E-447B-AD71-9729D9C30B8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V95</xm:sqref>
        </x14:conditionalFormatting>
        <x14:conditionalFormatting xmlns:xm="http://schemas.microsoft.com/office/excel/2006/main">
          <x14:cfRule type="cellIs" priority="183" operator="between" id="{231FDBF5-C7E1-4FFF-BEA1-02191D427C10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84" operator="equal" id="{A71CFB92-0DC1-4A6E-9DBB-840CD074CD9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V95</xm:sqref>
        </x14:conditionalFormatting>
        <x14:conditionalFormatting xmlns:xm="http://schemas.microsoft.com/office/excel/2006/main">
          <x14:cfRule type="cellIs" priority="167" operator="equal" id="{BE7358F6-1180-42C2-A3B3-44BCA96903D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8" operator="equal" id="{55888A22-D303-4E92-ADC5-324A536F0CF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V160:V161</xm:sqref>
        </x14:conditionalFormatting>
        <x14:conditionalFormatting xmlns:xm="http://schemas.microsoft.com/office/excel/2006/main">
          <x14:cfRule type="cellIs" priority="164" operator="equal" id="{14AD90D7-A052-484E-9A82-C2DF043589E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5" operator="equal" id="{4DB94556-9740-41E2-B2D8-540C91D88C8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6" operator="equal" id="{C77AA359-06B5-41F8-8C29-B09AB04E091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V160:V161</xm:sqref>
        </x14:conditionalFormatting>
        <x14:conditionalFormatting xmlns:xm="http://schemas.microsoft.com/office/excel/2006/main">
          <x14:cfRule type="cellIs" priority="163" operator="between" id="{ED99B520-8372-457D-A32C-D84015E116B5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V160:V161</xm:sqref>
        </x14:conditionalFormatting>
        <x14:conditionalFormatting xmlns:xm="http://schemas.microsoft.com/office/excel/2006/main">
          <x14:cfRule type="cellIs" priority="162" operator="between" id="{06930A99-B4F0-4079-8530-0AA8F444C3AE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V160:V161</xm:sqref>
        </x14:conditionalFormatting>
        <x14:conditionalFormatting xmlns:xm="http://schemas.microsoft.com/office/excel/2006/main">
          <x14:cfRule type="cellIs" priority="161" operator="between" id="{68FF1134-699C-4D1D-8AAD-F12F71DC1F45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V160:V161</xm:sqref>
        </x14:conditionalFormatting>
        <x14:conditionalFormatting xmlns:xm="http://schemas.microsoft.com/office/excel/2006/main">
          <x14:cfRule type="cellIs" priority="160" operator="between" id="{BB1D67A6-4CFB-4A40-ACA7-50B8142CCA3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V160:V161</xm:sqref>
        </x14:conditionalFormatting>
        <x14:conditionalFormatting xmlns:xm="http://schemas.microsoft.com/office/excel/2006/main">
          <x14:cfRule type="cellIs" priority="159" operator="between" id="{9AFBF1D3-5BF9-4170-85B9-D2BD10DFAAE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V160:V161</xm:sqref>
        </x14:conditionalFormatting>
        <x14:conditionalFormatting xmlns:xm="http://schemas.microsoft.com/office/excel/2006/main">
          <x14:cfRule type="cellIs" priority="157" operator="between" id="{0A3E1308-8B7C-462F-97B8-EA43DDDBB8A7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58" operator="equal" id="{04C6DA1A-F771-4B27-8C3E-10CA3AB9B51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V160:V161</xm:sqref>
        </x14:conditionalFormatting>
        <x14:conditionalFormatting xmlns:xm="http://schemas.microsoft.com/office/excel/2006/main">
          <x14:cfRule type="cellIs" priority="152" operator="equal" id="{034B9C23-6485-4942-99CE-C9964F4EF0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3" operator="equal" id="{A722E6B8-3D69-4850-B2C9-695940424DE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4" operator="equal" id="{1FB484E5-A3D5-4A2F-8345-54B7DAD92A3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V205</xm:sqref>
        </x14:conditionalFormatting>
        <x14:conditionalFormatting xmlns:xm="http://schemas.microsoft.com/office/excel/2006/main">
          <x14:cfRule type="cellIs" priority="150" operator="equal" id="{72D9BF7E-731D-4D26-BBA7-7BBC0D36D38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51" operator="equal" id="{DDFB81E1-83C5-45E3-BEC5-456DA16C58C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V205</xm:sqref>
        </x14:conditionalFormatting>
        <x14:conditionalFormatting xmlns:xm="http://schemas.microsoft.com/office/excel/2006/main">
          <x14:cfRule type="cellIs" priority="149" operator="between" id="{19825C67-297B-4291-BCFE-5BA255E57F3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V205</xm:sqref>
        </x14:conditionalFormatting>
        <x14:conditionalFormatting xmlns:xm="http://schemas.microsoft.com/office/excel/2006/main">
          <x14:cfRule type="cellIs" priority="147" operator="between" id="{75B1C231-D274-42D4-9A15-2FD69E5C840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48" operator="equal" id="{718833C8-645B-4672-8343-1FE2101C5EB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V205</xm:sqref>
        </x14:conditionalFormatting>
        <x14:conditionalFormatting xmlns:xm="http://schemas.microsoft.com/office/excel/2006/main">
          <x14:cfRule type="cellIs" priority="144" operator="equal" id="{100BDE2B-808A-4775-ACE0-AA27D93BFB8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5" operator="equal" id="{060BE86B-1E17-4B83-A608-5365FCEE42F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6" operator="equal" id="{368A9025-543B-4DCC-8BB9-36FFE075BE2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U68</xm:sqref>
        </x14:conditionalFormatting>
        <x14:conditionalFormatting xmlns:xm="http://schemas.microsoft.com/office/excel/2006/main">
          <x14:cfRule type="cellIs" priority="143" operator="between" id="{7A3CFC48-B187-4B8F-AC9C-DFFAF73BA02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U68</xm:sqref>
        </x14:conditionalFormatting>
        <x14:conditionalFormatting xmlns:xm="http://schemas.microsoft.com/office/excel/2006/main">
          <x14:cfRule type="cellIs" priority="142" operator="between" id="{5614DBC3-9B7C-443C-90BA-AC34ECE8B4B6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U68</xm:sqref>
        </x14:conditionalFormatting>
        <x14:conditionalFormatting xmlns:xm="http://schemas.microsoft.com/office/excel/2006/main">
          <x14:cfRule type="cellIs" priority="141" operator="between" id="{E83E29CD-5713-4DFE-84FD-BAC0D46DEFD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U68</xm:sqref>
        </x14:conditionalFormatting>
        <x14:conditionalFormatting xmlns:xm="http://schemas.microsoft.com/office/excel/2006/main">
          <x14:cfRule type="cellIs" priority="140" operator="between" id="{05B73A49-A775-447E-805A-6A6F4EFCC13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U68</xm:sqref>
        </x14:conditionalFormatting>
        <x14:conditionalFormatting xmlns:xm="http://schemas.microsoft.com/office/excel/2006/main">
          <x14:cfRule type="cellIs" priority="139" operator="between" id="{93A50D4A-DC01-4AED-9789-A5EA660A905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U68</xm:sqref>
        </x14:conditionalFormatting>
        <x14:conditionalFormatting xmlns:xm="http://schemas.microsoft.com/office/excel/2006/main">
          <x14:cfRule type="cellIs" priority="137" operator="equal" id="{BBC4A793-A29A-4CE7-AC77-D7768D25276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8" operator="equal" id="{D98FCA90-F84B-4AE6-981A-6FD111E4339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U68</xm:sqref>
        </x14:conditionalFormatting>
        <x14:conditionalFormatting xmlns:xm="http://schemas.microsoft.com/office/excel/2006/main">
          <x14:cfRule type="cellIs" priority="135" operator="between" id="{EBC479BB-9DEA-43B8-BB45-D144D82360A3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36" operator="equal" id="{BB032ED3-26E2-4C11-BB89-6C0DA0DD36F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U68</xm:sqref>
        </x14:conditionalFormatting>
        <x14:conditionalFormatting xmlns:xm="http://schemas.microsoft.com/office/excel/2006/main">
          <x14:cfRule type="cellIs" priority="104" operator="equal" id="{EB0300D8-031D-454A-9A49-3B4273A5FAB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5" operator="equal" id="{C221080F-4D07-42F9-B943-E6638E779A8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06" operator="equal" id="{445FFDD6-D288-4D1E-BE15-F09EE15D47F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U131</xm:sqref>
        </x14:conditionalFormatting>
        <x14:conditionalFormatting xmlns:xm="http://schemas.microsoft.com/office/excel/2006/main">
          <x14:cfRule type="cellIs" priority="103" operator="between" id="{2DFA79A5-D7C9-49F8-A193-57B9FC6158A7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U131</xm:sqref>
        </x14:conditionalFormatting>
        <x14:conditionalFormatting xmlns:xm="http://schemas.microsoft.com/office/excel/2006/main">
          <x14:cfRule type="cellIs" priority="102" operator="between" id="{9235FFD1-306A-4E33-88B0-1A6F7478C5F4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U131</xm:sqref>
        </x14:conditionalFormatting>
        <x14:conditionalFormatting xmlns:xm="http://schemas.microsoft.com/office/excel/2006/main">
          <x14:cfRule type="cellIs" priority="101" operator="between" id="{BB57224E-046E-4520-B3B5-B42BB7778963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U131</xm:sqref>
        </x14:conditionalFormatting>
        <x14:conditionalFormatting xmlns:xm="http://schemas.microsoft.com/office/excel/2006/main">
          <x14:cfRule type="cellIs" priority="100" operator="between" id="{1EE76F5B-07AC-4189-9989-5EA30C0A85F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U131</xm:sqref>
        </x14:conditionalFormatting>
        <x14:conditionalFormatting xmlns:xm="http://schemas.microsoft.com/office/excel/2006/main">
          <x14:cfRule type="cellIs" priority="99" operator="between" id="{AB1E8408-EC47-4F55-9473-1896C5DCF42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U131</xm:sqref>
        </x14:conditionalFormatting>
        <x14:conditionalFormatting xmlns:xm="http://schemas.microsoft.com/office/excel/2006/main">
          <x14:cfRule type="cellIs" priority="97" operator="equal" id="{36645E4B-CCC9-449E-A1F2-6D454070F46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8" operator="equal" id="{72DB37EA-AE7C-4677-BCC1-FC5886D527F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U131</xm:sqref>
        </x14:conditionalFormatting>
        <x14:conditionalFormatting xmlns:xm="http://schemas.microsoft.com/office/excel/2006/main">
          <x14:cfRule type="cellIs" priority="95" operator="between" id="{B44FA445-68B4-41CF-A651-8F526C7D8A2F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96" operator="equal" id="{1F291423-FFB8-445B-8BDC-1D62B8D106B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U131</xm:sqref>
        </x14:conditionalFormatting>
        <x14:conditionalFormatting xmlns:xm="http://schemas.microsoft.com/office/excel/2006/main">
          <x14:cfRule type="cellIs" priority="90" operator="equal" id="{99EF608D-FE8A-45B6-BFEF-6A1E484C6B3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1" operator="equal" id="{8FFB2AC3-074B-40E5-A8B9-BC8807628E4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92" operator="equal" id="{386D1D1F-296E-4A3B-900F-B1D8BE949C5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T128</xm:sqref>
        </x14:conditionalFormatting>
        <x14:conditionalFormatting xmlns:xm="http://schemas.microsoft.com/office/excel/2006/main">
          <x14:cfRule type="cellIs" priority="89" operator="between" id="{10988E0E-470F-4BD9-83EC-0430E8DA39F2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T128</xm:sqref>
        </x14:conditionalFormatting>
        <x14:conditionalFormatting xmlns:xm="http://schemas.microsoft.com/office/excel/2006/main">
          <x14:cfRule type="cellIs" priority="88" operator="between" id="{45E22B5F-2D7E-4C1E-B8DB-A01CE2D49FA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T128</xm:sqref>
        </x14:conditionalFormatting>
        <x14:conditionalFormatting xmlns:xm="http://schemas.microsoft.com/office/excel/2006/main">
          <x14:cfRule type="cellIs" priority="87" operator="between" id="{1D571A70-F3A0-440A-A646-30C51DCAD49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T128</xm:sqref>
        </x14:conditionalFormatting>
        <x14:conditionalFormatting xmlns:xm="http://schemas.microsoft.com/office/excel/2006/main">
          <x14:cfRule type="cellIs" priority="86" operator="between" id="{679FB00C-4146-479C-8AED-22AF8EADA17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T128</xm:sqref>
        </x14:conditionalFormatting>
        <x14:conditionalFormatting xmlns:xm="http://schemas.microsoft.com/office/excel/2006/main">
          <x14:cfRule type="cellIs" priority="85" operator="between" id="{FF7DD953-8E8B-49EC-93BB-AD967CD4576A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T128</xm:sqref>
        </x14:conditionalFormatting>
        <x14:conditionalFormatting xmlns:xm="http://schemas.microsoft.com/office/excel/2006/main">
          <x14:cfRule type="cellIs" priority="83" operator="equal" id="{455CE3A9-A308-45B2-B3EE-D7616151238E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84" operator="equal" id="{1B4E1A37-5F1A-472E-BBB0-0267B7B05BA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T128</xm:sqref>
        </x14:conditionalFormatting>
        <x14:conditionalFormatting xmlns:xm="http://schemas.microsoft.com/office/excel/2006/main">
          <x14:cfRule type="cellIs" priority="81" operator="between" id="{646D07F1-84C0-4BEB-9257-DC69CBDA5279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82" operator="equal" id="{1A4D3AB0-E682-4E96-BAAA-751DD55EC4D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T128</xm:sqref>
        </x14:conditionalFormatting>
        <x14:conditionalFormatting xmlns:xm="http://schemas.microsoft.com/office/excel/2006/main">
          <x14:cfRule type="cellIs" priority="76" operator="equal" id="{C7DE93BF-27AC-4ADE-AD15-9584C8AC0E0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7" operator="equal" id="{53148DA6-0705-403F-928C-DA62D717BC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8" operator="equal" id="{FD37E836-E3B2-4E9C-BAA8-A1F21C0BFEC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V50</xm:sqref>
        </x14:conditionalFormatting>
        <x14:conditionalFormatting xmlns:xm="http://schemas.microsoft.com/office/excel/2006/main">
          <x14:cfRule type="cellIs" priority="75" operator="between" id="{1AD8F0A4-7D65-4CDA-823E-B2A829CD217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T50:U50</xm:sqref>
        </x14:conditionalFormatting>
        <x14:conditionalFormatting xmlns:xm="http://schemas.microsoft.com/office/excel/2006/main">
          <x14:cfRule type="cellIs" priority="74" operator="between" id="{5015B672-CA68-4896-951F-994E62CE9CAF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T50:U50</xm:sqref>
        </x14:conditionalFormatting>
        <x14:conditionalFormatting xmlns:xm="http://schemas.microsoft.com/office/excel/2006/main">
          <x14:cfRule type="cellIs" priority="73" operator="between" id="{4A985FE3-221E-4F3F-B152-64908F2966C6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T50:U50</xm:sqref>
        </x14:conditionalFormatting>
        <x14:conditionalFormatting xmlns:xm="http://schemas.microsoft.com/office/excel/2006/main">
          <x14:cfRule type="cellIs" priority="72" operator="between" id="{3322EE86-7AF0-4EA9-BEF7-E2B373E9136F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T50:U50</xm:sqref>
        </x14:conditionalFormatting>
        <x14:conditionalFormatting xmlns:xm="http://schemas.microsoft.com/office/excel/2006/main">
          <x14:cfRule type="cellIs" priority="71" operator="between" id="{93781EB4-4422-48D9-AB0F-DE5654D942A2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T50:U50</xm:sqref>
        </x14:conditionalFormatting>
        <x14:conditionalFormatting xmlns:xm="http://schemas.microsoft.com/office/excel/2006/main">
          <x14:cfRule type="cellIs" priority="69" operator="equal" id="{BED792FF-030C-43AF-B9B2-50B6EF68810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70" operator="equal" id="{71BB0C62-8D58-47C9-B602-CF51684AC8A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T50:U50</xm:sqref>
        </x14:conditionalFormatting>
        <x14:conditionalFormatting xmlns:xm="http://schemas.microsoft.com/office/excel/2006/main">
          <x14:cfRule type="cellIs" priority="66" operator="equal" id="{2DC4CFA8-2BFD-489A-888C-EEA74D0C67B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7" operator="equal" id="{13B7676A-722E-4EFA-809B-7ABFA51D6D6A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8" operator="equal" id="{D4EB3D66-9631-4406-9C60-BCE5D6FBA4B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T50:U50</xm:sqref>
        </x14:conditionalFormatting>
        <x14:conditionalFormatting xmlns:xm="http://schemas.microsoft.com/office/excel/2006/main">
          <x14:cfRule type="cellIs" priority="64" operator="equal" id="{5175468A-2D45-4EB3-AE21-7F917D9F20E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65" operator="equal" id="{6FA82694-02A7-4FFD-9E4E-9C0E400B9F0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T50:U50</xm:sqref>
        </x14:conditionalFormatting>
        <x14:conditionalFormatting xmlns:xm="http://schemas.microsoft.com/office/excel/2006/main">
          <x14:cfRule type="cellIs" priority="62" operator="between" id="{84D8999C-3D18-432B-9A3C-F8B9BD222A21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63" operator="equal" id="{4D558138-E754-4202-9862-3FCB32A7C35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T50:U50</xm:sqref>
        </x14:conditionalFormatting>
        <x14:conditionalFormatting xmlns:xm="http://schemas.microsoft.com/office/excel/2006/main">
          <x14:cfRule type="cellIs" priority="57" operator="equal" id="{82E562F9-C4C2-419E-9A9A-799937A8872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8" operator="equal" id="{BEC94AFE-6269-45AE-A04F-A252A7F67435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9" operator="equal" id="{439E60DE-6161-4497-98DF-716253EE58A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T50:U50</xm:sqref>
        </x14:conditionalFormatting>
        <x14:conditionalFormatting xmlns:xm="http://schemas.microsoft.com/office/excel/2006/main">
          <x14:cfRule type="cellIs" priority="54" operator="equal" id="{1BDF83F3-0FB9-4CD8-A0A6-9CE35D0169E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5" operator="equal" id="{F2690871-41EC-4F9D-B181-01B9A776D59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56" operator="equal" id="{77752723-1702-4FFF-8D1A-4A8121ECBB5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U128:U130</xm:sqref>
        </x14:conditionalFormatting>
        <x14:conditionalFormatting xmlns:xm="http://schemas.microsoft.com/office/excel/2006/main">
          <x14:cfRule type="cellIs" priority="53" operator="between" id="{D4DAAA26-A937-4249-9049-2B3FDAD07733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U128:U130</xm:sqref>
        </x14:conditionalFormatting>
        <x14:conditionalFormatting xmlns:xm="http://schemas.microsoft.com/office/excel/2006/main">
          <x14:cfRule type="cellIs" priority="52" operator="between" id="{DB2F0542-2BC1-4F16-AC07-83AD6451056B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U128:U130</xm:sqref>
        </x14:conditionalFormatting>
        <x14:conditionalFormatting xmlns:xm="http://schemas.microsoft.com/office/excel/2006/main">
          <x14:cfRule type="cellIs" priority="51" operator="between" id="{4F618CA3-BBF0-441D-9F29-DBE1B188F2E8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U128:U130</xm:sqref>
        </x14:conditionalFormatting>
        <x14:conditionalFormatting xmlns:xm="http://schemas.microsoft.com/office/excel/2006/main">
          <x14:cfRule type="cellIs" priority="50" operator="between" id="{718B9F46-FE3F-418F-BAB8-8F0CF5981167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U128:U130</xm:sqref>
        </x14:conditionalFormatting>
        <x14:conditionalFormatting xmlns:xm="http://schemas.microsoft.com/office/excel/2006/main">
          <x14:cfRule type="cellIs" priority="49" operator="between" id="{1B28F6DF-2948-43B0-BB87-1C1698377C1B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U128:U130</xm:sqref>
        </x14:conditionalFormatting>
        <x14:conditionalFormatting xmlns:xm="http://schemas.microsoft.com/office/excel/2006/main">
          <x14:cfRule type="cellIs" priority="47" operator="equal" id="{BDB5C065-A411-4E95-BF1C-4447325BA63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8" operator="equal" id="{51309CF8-F587-42FD-9B8F-2AC94DF8AD9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U128:U130</xm:sqref>
        </x14:conditionalFormatting>
        <x14:conditionalFormatting xmlns:xm="http://schemas.microsoft.com/office/excel/2006/main">
          <x14:cfRule type="cellIs" priority="45" operator="between" id="{C890B8B5-60CA-4AAD-B2C8-3BCF9A8F7C3B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6" operator="equal" id="{122D6ED3-D3D0-4F41-A236-34AF378E29B8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U128:U130</xm:sqref>
        </x14:conditionalFormatting>
        <x14:conditionalFormatting xmlns:xm="http://schemas.microsoft.com/office/excel/2006/main">
          <x14:cfRule type="cellIs" priority="40" operator="equal" id="{C708ED77-6B03-4688-AC16-564C818B782B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1" operator="equal" id="{E0D7540C-FB8C-4E7B-B023-A3A7250E2407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42" operator="equal" id="{D7BC9DCB-7407-427C-A1A0-CD9D2468393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U69:U73</xm:sqref>
        </x14:conditionalFormatting>
        <x14:conditionalFormatting xmlns:xm="http://schemas.microsoft.com/office/excel/2006/main">
          <x14:cfRule type="cellIs" priority="39" operator="between" id="{B0CBB4C0-3704-4CBE-B151-6C4FE4E6BBB8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U69:U73</xm:sqref>
        </x14:conditionalFormatting>
        <x14:conditionalFormatting xmlns:xm="http://schemas.microsoft.com/office/excel/2006/main">
          <x14:cfRule type="cellIs" priority="38" operator="between" id="{E65EDC6E-70CA-4E4B-9E25-A6D87FE4D0B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U69:U73</xm:sqref>
        </x14:conditionalFormatting>
        <x14:conditionalFormatting xmlns:xm="http://schemas.microsoft.com/office/excel/2006/main">
          <x14:cfRule type="cellIs" priority="37" operator="between" id="{AA0B2783-005E-4D7A-8119-C8572A885619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U69:U73</xm:sqref>
        </x14:conditionalFormatting>
        <x14:conditionalFormatting xmlns:xm="http://schemas.microsoft.com/office/excel/2006/main">
          <x14:cfRule type="cellIs" priority="36" operator="between" id="{0321F9DA-CBF4-4A6A-9BFF-F211B228F89E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U69:U73</xm:sqref>
        </x14:conditionalFormatting>
        <x14:conditionalFormatting xmlns:xm="http://schemas.microsoft.com/office/excel/2006/main">
          <x14:cfRule type="cellIs" priority="35" operator="between" id="{B8D10882-DF3A-4EB8-B25A-2DF4AAA74F0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U69:U73</xm:sqref>
        </x14:conditionalFormatting>
        <x14:conditionalFormatting xmlns:xm="http://schemas.microsoft.com/office/excel/2006/main">
          <x14:cfRule type="cellIs" priority="33" operator="equal" id="{ABBC8DEA-AAC5-48BE-9EC1-9928C41FB2D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34" operator="equal" id="{6D4C1293-D300-45A9-B25F-BE9FD9EE3CE3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U69:U73</xm:sqref>
        </x14:conditionalFormatting>
        <x14:conditionalFormatting xmlns:xm="http://schemas.microsoft.com/office/excel/2006/main">
          <x14:cfRule type="cellIs" priority="31" operator="between" id="{00C420D5-DDDC-495A-AB1A-4FF0645ACA14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32" operator="equal" id="{8317B734-1B02-476D-8A64-4212517B9F8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U69:U73</xm:sqref>
        </x14:conditionalFormatting>
        <x14:conditionalFormatting xmlns:xm="http://schemas.microsoft.com/office/excel/2006/main">
          <x14:cfRule type="cellIs" priority="27" operator="equal" id="{31E1D697-9305-4208-970D-26AC37F51E2C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8" operator="equal" id="{4A719F36-4456-4621-8419-0A1841B429B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9" operator="equal" id="{2AF0BC64-01A2-4836-A7AA-CC792F243851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V68:V73</xm:sqref>
        </x14:conditionalFormatting>
        <x14:conditionalFormatting xmlns:xm="http://schemas.microsoft.com/office/excel/2006/main">
          <x14:cfRule type="cellIs" priority="26" operator="between" id="{063BB573-D453-4C49-B50E-372B5722985B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V68:V73</xm:sqref>
        </x14:conditionalFormatting>
        <x14:conditionalFormatting xmlns:xm="http://schemas.microsoft.com/office/excel/2006/main">
          <x14:cfRule type="cellIs" priority="25" operator="between" id="{D0529563-E575-4DDD-A712-02ACF7896A18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V68:V73</xm:sqref>
        </x14:conditionalFormatting>
        <x14:conditionalFormatting xmlns:xm="http://schemas.microsoft.com/office/excel/2006/main">
          <x14:cfRule type="cellIs" priority="24" operator="between" id="{50E25AD0-3C07-4817-91CD-699BB9A4276E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V68:V73</xm:sqref>
        </x14:conditionalFormatting>
        <x14:conditionalFormatting xmlns:xm="http://schemas.microsoft.com/office/excel/2006/main">
          <x14:cfRule type="cellIs" priority="23" operator="between" id="{49FF4CD6-6255-482F-877F-B27BBC14C5FD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V68:V73</xm:sqref>
        </x14:conditionalFormatting>
        <x14:conditionalFormatting xmlns:xm="http://schemas.microsoft.com/office/excel/2006/main">
          <x14:cfRule type="cellIs" priority="22" operator="between" id="{E59D3A93-AEC0-41C1-8CFC-69936A624891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V68:V73</xm:sqref>
        </x14:conditionalFormatting>
        <x14:conditionalFormatting xmlns:xm="http://schemas.microsoft.com/office/excel/2006/main">
          <x14:cfRule type="cellIs" priority="20" operator="equal" id="{68D0F436-48CC-4481-A96E-EFF035AB98B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21" operator="equal" id="{C814C78B-9E54-4C28-BA9D-EC395C1EC96F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V68:V73</xm:sqref>
        </x14:conditionalFormatting>
        <x14:conditionalFormatting xmlns:xm="http://schemas.microsoft.com/office/excel/2006/main">
          <x14:cfRule type="cellIs" priority="18" operator="between" id="{A55D39DC-507E-4DC7-9326-F1D895DECE9D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19" operator="equal" id="{90BB6C43-C2F1-434B-8DF9-466EBA10878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V68:V73</xm:sqref>
        </x14:conditionalFormatting>
        <x14:conditionalFormatting xmlns:xm="http://schemas.microsoft.com/office/excel/2006/main">
          <x14:cfRule type="cellIs" priority="15" operator="equal" id="{360FDBBD-B474-4AE9-842C-7E7A2ECDF09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6" operator="equal" id="{92C87DB4-307E-4240-BDF1-DBB7D0D1FE22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S115:U117</xm:sqref>
        </x14:conditionalFormatting>
        <x14:conditionalFormatting xmlns:xm="http://schemas.microsoft.com/office/excel/2006/main">
          <x14:cfRule type="cellIs" priority="12" operator="equal" id="{7D4230AD-73F7-4CE8-A2BD-3843FDEF14F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3" operator="equal" id="{F0E9BC41-0F21-4966-A5C0-D629B58C9B4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4" operator="equal" id="{BE9B18DB-D4CA-4A39-B826-18118EA32E64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S115:U117</xm:sqref>
        </x14:conditionalFormatting>
        <x14:conditionalFormatting xmlns:xm="http://schemas.microsoft.com/office/excel/2006/main">
          <x14:cfRule type="cellIs" priority="10" operator="equal" id="{EBA21049-8941-44EA-8670-31EADAB95A29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14:cfRule type="cellIs" priority="11" operator="equal" id="{677FAB31-0F40-4125-9127-F285B05C31D6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S115:U117</xm:sqref>
        </x14:conditionalFormatting>
        <x14:conditionalFormatting xmlns:xm="http://schemas.microsoft.com/office/excel/2006/main">
          <x14:cfRule type="cellIs" priority="9" operator="between" id="{B6297529-B9DD-4FF0-B5F2-3C316C2CAB30}">
            <xm:f>Holidays!$F$14</xm:f>
            <xm:f>Holidays!$F$16</xm:f>
            <x14:dxf>
              <fill>
                <patternFill>
                  <bgColor theme="2" tint="0.79998168889431442"/>
                </patternFill>
              </fill>
            </x14:dxf>
          </x14:cfRule>
          <xm:sqref>S115:U117</xm:sqref>
        </x14:conditionalFormatting>
        <x14:conditionalFormatting xmlns:xm="http://schemas.microsoft.com/office/excel/2006/main">
          <x14:cfRule type="cellIs" priority="8" operator="between" id="{ACED6567-C702-47FE-BC82-0B0A6B69B537}">
            <xm:f>Holidays!$F$17</xm:f>
            <xm:f>Holidays!$F$19</xm:f>
            <x14:dxf>
              <fill>
                <patternFill>
                  <bgColor theme="6" tint="0.79998168889431442"/>
                </patternFill>
              </fill>
            </x14:dxf>
          </x14:cfRule>
          <xm:sqref>S115:U117</xm:sqref>
        </x14:conditionalFormatting>
        <x14:conditionalFormatting xmlns:xm="http://schemas.microsoft.com/office/excel/2006/main">
          <x14:cfRule type="cellIs" priority="7" operator="between" id="{57985D5E-F58B-4B7E-85C6-B50920F4E5AF}">
            <xm:f>Holidays!$E$19</xm:f>
            <xm:f>Holidays!$E$19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S115:U117</xm:sqref>
        </x14:conditionalFormatting>
        <x14:conditionalFormatting xmlns:xm="http://schemas.microsoft.com/office/excel/2006/main">
          <x14:cfRule type="cellIs" priority="6" operator="between" id="{6ACDF313-D0B0-49A5-8A11-D15BADB7D630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rgb="FF92D050"/>
                </patternFill>
              </fill>
            </x14:dxf>
          </x14:cfRule>
          <xm:sqref>S115:U117</xm:sqref>
        </x14:conditionalFormatting>
        <x14:conditionalFormatting xmlns:xm="http://schemas.microsoft.com/office/excel/2006/main">
          <x14:cfRule type="cellIs" priority="5" operator="between" id="{0593196A-43BC-4E93-B17A-7DA051013D94}">
            <xm:f>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m:sqref>S115:U117</xm:sqref>
        </x14:conditionalFormatting>
        <x14:conditionalFormatting xmlns:xm="http://schemas.microsoft.com/office/excel/2006/main">
          <x14:cfRule type="cellIs" priority="3" operator="between" id="{620C4843-50A6-4F25-B256-56B7A4ABB748}">
            <xm:f>'C:\Users\fidlerk1\Desktop\STC ATK\[Working tool combined proposal 5.30.18.xlsx]Holidays'!#REF!+'C:\Users\fidlerk1\Desktop\STC ATK\[Working tool combined proposal 5.30.18.xlsx]Holidays'!#REF!</xm:f>
            <xm:f>'C:\Users\fidlerk1\Desktop\STC ATK\[Working tool combined proposal 5.30.18.xlsx]Holidays'!#REF!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4" operator="equal" id="{FB2EA925-3B15-4B92-9110-5ABB2284E660}">
            <xm:f>'C:\Users\fidlerk1\Desktop\STC ATK\[Working tool combined proposal 5.30.18.xlsx]Holidays'!#REF!</xm:f>
            <x14:dxf>
              <fill>
                <patternFill>
                  <bgColor theme="2" tint="0.59996337778862885"/>
                </patternFill>
              </fill>
            </x14:dxf>
          </x14:cfRule>
          <xm:sqref>S115:U117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8A53F-A35C-4A88-BC52-C2108AB58A56}">
  <sheetPr>
    <tabColor theme="6" tint="0.59999389629810485"/>
    <pageSetUpPr autoPageBreaks="0" fitToPage="1"/>
  </sheetPr>
  <dimension ref="A1:CJ294"/>
  <sheetViews>
    <sheetView showGridLines="0" view="pageBreakPreview" zoomScale="62" zoomScaleNormal="75" zoomScaleSheetLayoutView="62" workbookViewId="0">
      <pane xSplit="3" topLeftCell="D1" activePane="topRight" state="frozen"/>
      <selection activeCell="AD124" sqref="AD124"/>
      <selection pane="topRight" activeCell="A216" sqref="A216:XFD223"/>
    </sheetView>
  </sheetViews>
  <sheetFormatPr defaultColWidth="9.140625" defaultRowHeight="14.25"/>
  <cols>
    <col min="1" max="1" width="9.140625" style="2"/>
    <col min="2" max="2" width="10.85546875" style="2" customWidth="1"/>
    <col min="3" max="3" width="15.85546875" style="2" customWidth="1"/>
    <col min="4" max="4" width="20.85546875" style="2" hidden="1" customWidth="1"/>
    <col min="5" max="5" width="17" style="2" hidden="1" customWidth="1"/>
    <col min="6" max="6" width="75.28515625" style="2" hidden="1" customWidth="1"/>
    <col min="7" max="7" width="66.85546875" style="2" hidden="1" customWidth="1"/>
    <col min="8" max="8" width="17" style="2" hidden="1" customWidth="1"/>
    <col min="9" max="9" width="75.28515625" style="2" hidden="1" customWidth="1"/>
    <col min="10" max="10" width="66.85546875" style="2" hidden="1" customWidth="1"/>
    <col min="11" max="11" width="17" style="2" hidden="1" customWidth="1"/>
    <col min="12" max="12" width="75.28515625" style="2" hidden="1" customWidth="1"/>
    <col min="13" max="13" width="66.85546875" style="2" hidden="1" customWidth="1"/>
    <col min="14" max="14" width="17" style="2" hidden="1" customWidth="1"/>
    <col min="15" max="15" width="75.28515625" style="2" hidden="1" customWidth="1"/>
    <col min="16" max="16" width="66.85546875" style="2" hidden="1" customWidth="1"/>
    <col min="17" max="17" width="17" style="2" hidden="1" customWidth="1"/>
    <col min="18" max="18" width="75.28515625" style="2" hidden="1" customWidth="1"/>
    <col min="19" max="19" width="66.85546875" style="2" hidden="1" customWidth="1"/>
    <col min="20" max="20" width="17" style="2" hidden="1" customWidth="1"/>
    <col min="21" max="21" width="75.28515625" style="2" hidden="1" customWidth="1"/>
    <col min="22" max="22" width="66.85546875" style="2" hidden="1" customWidth="1"/>
    <col min="23" max="23" width="17" style="2" hidden="1" customWidth="1"/>
    <col min="24" max="25" width="66.85546875" style="2" hidden="1" customWidth="1"/>
    <col min="26" max="26" width="17" style="2" hidden="1" customWidth="1"/>
    <col min="27" max="28" width="66.85546875" style="2" hidden="1" customWidth="1"/>
    <col min="29" max="29" width="17" style="2" hidden="1" customWidth="1"/>
    <col min="30" max="31" width="66.85546875" style="2" hidden="1" customWidth="1"/>
    <col min="32" max="32" width="17" style="2" hidden="1" customWidth="1"/>
    <col min="33" max="34" width="66.85546875" style="2" hidden="1" customWidth="1"/>
    <col min="35" max="35" width="17" style="2" hidden="1" customWidth="1"/>
    <col min="36" max="36" width="66.85546875" style="2" hidden="1" customWidth="1"/>
    <col min="37" max="37" width="70.28515625" style="2" hidden="1" customWidth="1"/>
    <col min="38" max="38" width="17.28515625" style="2" hidden="1" customWidth="1"/>
    <col min="39" max="40" width="70.28515625" style="2" hidden="1" customWidth="1"/>
    <col min="41" max="41" width="17" style="2" hidden="1" customWidth="1"/>
    <col min="42" max="42" width="66.85546875" style="2" hidden="1" customWidth="1"/>
    <col min="43" max="43" width="70.28515625" style="2" hidden="1" customWidth="1"/>
    <col min="44" max="44" width="17" style="2" hidden="1" customWidth="1"/>
    <col min="45" max="45" width="66.85546875" style="2" hidden="1" customWidth="1"/>
    <col min="46" max="46" width="70.28515625" style="2" hidden="1" customWidth="1"/>
    <col min="47" max="47" width="17" style="2" hidden="1" customWidth="1"/>
    <col min="48" max="48" width="66.85546875" style="2" hidden="1" customWidth="1"/>
    <col min="49" max="49" width="70.28515625" style="2" hidden="1" customWidth="1"/>
    <col min="50" max="50" width="17" style="2" hidden="1" customWidth="1"/>
    <col min="51" max="51" width="66.85546875" style="2" hidden="1" customWidth="1"/>
    <col min="52" max="52" width="70.28515625" style="2" hidden="1" customWidth="1"/>
    <col min="53" max="53" width="17" style="2" hidden="1" customWidth="1"/>
    <col min="54" max="54" width="66.85546875" style="2" hidden="1" customWidth="1"/>
    <col min="55" max="55" width="73.5703125" style="2" hidden="1" customWidth="1"/>
    <col min="56" max="56" width="17" style="2" hidden="1" customWidth="1"/>
    <col min="57" max="57" width="66.85546875" style="2" hidden="1" customWidth="1"/>
    <col min="58" max="58" width="73.5703125" style="2" hidden="1" customWidth="1"/>
    <col min="59" max="59" width="17" style="2" hidden="1" customWidth="1"/>
    <col min="60" max="60" width="66.85546875" style="2" hidden="1" customWidth="1"/>
    <col min="61" max="61" width="73.5703125" style="2" hidden="1" customWidth="1"/>
    <col min="62" max="62" width="17" style="2" hidden="1" customWidth="1"/>
    <col min="63" max="63" width="66.85546875" style="2" hidden="1" customWidth="1"/>
    <col min="64" max="64" width="73.5703125" style="2" hidden="1" customWidth="1"/>
    <col min="65" max="65" width="17" style="2" hidden="1" customWidth="1"/>
    <col min="66" max="66" width="66.85546875" style="2" hidden="1" customWidth="1"/>
    <col min="67" max="67" width="73.5703125" style="2" hidden="1" customWidth="1"/>
    <col min="68" max="68" width="17" style="2" hidden="1" customWidth="1"/>
    <col min="69" max="69" width="66.85546875" style="2" hidden="1" customWidth="1"/>
    <col min="70" max="70" width="73.5703125" style="2" hidden="1" customWidth="1"/>
    <col min="71" max="71" width="17" style="2" hidden="1" customWidth="1"/>
    <col min="72" max="72" width="66.85546875" style="2" hidden="1" customWidth="1"/>
    <col min="73" max="73" width="73.5703125" style="2" hidden="1" customWidth="1"/>
    <col min="74" max="74" width="17" style="2" hidden="1" customWidth="1"/>
    <col min="75" max="75" width="66.85546875" style="2" hidden="1" customWidth="1"/>
    <col min="76" max="76" width="73.5703125" style="2" hidden="1" customWidth="1"/>
    <col min="77" max="77" width="17" style="2" hidden="1" customWidth="1"/>
    <col min="78" max="78" width="66.85546875" style="2" hidden="1" customWidth="1"/>
    <col min="79" max="79" width="73.5703125" style="2" hidden="1" customWidth="1"/>
    <col min="80" max="80" width="17" style="2" customWidth="1"/>
    <col min="81" max="81" width="66.85546875" style="2" customWidth="1"/>
    <col min="82" max="82" width="73.5703125" style="2" customWidth="1"/>
    <col min="83" max="83" width="17" style="2" customWidth="1"/>
    <col min="84" max="84" width="66.85546875" style="2" customWidth="1"/>
    <col min="85" max="85" width="73.5703125" style="2" customWidth="1"/>
    <col min="86" max="86" width="17" style="2" customWidth="1"/>
    <col min="87" max="87" width="66.85546875" style="2" customWidth="1"/>
    <col min="88" max="88" width="73.5703125" style="2" customWidth="1"/>
    <col min="89" max="16384" width="9.140625" style="2"/>
  </cols>
  <sheetData>
    <row r="1" spans="2:88" ht="15">
      <c r="B1" s="1" t="s">
        <v>1</v>
      </c>
    </row>
    <row r="2" spans="2:88" ht="20.25">
      <c r="B2" s="3" t="s">
        <v>2</v>
      </c>
      <c r="C2" s="4"/>
      <c r="D2" s="12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172"/>
      <c r="AB2" s="5"/>
      <c r="AC2" s="5"/>
      <c r="AD2" s="172" t="s">
        <v>454</v>
      </c>
      <c r="AE2" s="5"/>
      <c r="AF2" s="5"/>
      <c r="AG2" s="172"/>
      <c r="AH2" s="5"/>
      <c r="AI2" s="5"/>
      <c r="AJ2" s="5" t="s">
        <v>455</v>
      </c>
      <c r="AK2" s="5"/>
      <c r="AL2" s="5"/>
      <c r="AM2" s="5"/>
      <c r="AN2" s="5"/>
      <c r="AO2" s="5"/>
      <c r="AP2" s="172"/>
      <c r="AQ2" s="5"/>
      <c r="AR2" s="5"/>
      <c r="AS2" s="172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2:88" ht="20.25">
      <c r="B3" s="6"/>
      <c r="C3" s="7" t="s">
        <v>3</v>
      </c>
      <c r="D3" s="124"/>
      <c r="E3" s="5"/>
      <c r="F3" s="5"/>
      <c r="G3" s="5"/>
      <c r="H3" s="5"/>
      <c r="I3" s="5"/>
      <c r="J3" s="5"/>
      <c r="K3" s="5"/>
      <c r="L3" s="56" t="s">
        <v>101</v>
      </c>
      <c r="M3" s="5"/>
      <c r="N3" s="5"/>
      <c r="O3" s="56" t="s">
        <v>112</v>
      </c>
      <c r="P3" s="5"/>
      <c r="Q3" s="5"/>
      <c r="R3" s="56" t="s">
        <v>102</v>
      </c>
      <c r="S3" s="5"/>
      <c r="T3" s="5"/>
      <c r="U3" s="172" t="s">
        <v>348</v>
      </c>
      <c r="V3" s="5"/>
      <c r="W3" s="5"/>
      <c r="X3" s="172" t="s">
        <v>432</v>
      </c>
      <c r="Y3" s="5"/>
      <c r="Z3" s="5"/>
      <c r="AA3" s="172"/>
      <c r="AB3" s="5"/>
      <c r="AC3" s="5"/>
      <c r="AD3" s="172" t="s">
        <v>469</v>
      </c>
      <c r="AE3" s="5"/>
      <c r="AF3" s="5"/>
      <c r="AG3" s="172"/>
      <c r="AH3" s="5"/>
      <c r="AI3" s="5"/>
      <c r="AJ3" s="172" t="s">
        <v>343</v>
      </c>
      <c r="AK3" s="5"/>
      <c r="AL3" s="5"/>
      <c r="AM3" s="172" t="s">
        <v>430</v>
      </c>
      <c r="AN3" s="5"/>
      <c r="AO3" s="5"/>
      <c r="AP3" s="172"/>
      <c r="AQ3" s="5"/>
      <c r="AR3" s="5"/>
      <c r="AS3" s="172"/>
      <c r="AT3" s="5"/>
      <c r="AU3" s="5"/>
      <c r="AV3" s="172"/>
      <c r="AW3" s="5"/>
      <c r="AX3" s="5"/>
      <c r="AY3" s="172"/>
      <c r="AZ3" s="5"/>
      <c r="BA3" s="5"/>
      <c r="BB3" s="172"/>
      <c r="BC3" s="5"/>
      <c r="BD3" s="5"/>
      <c r="BE3" s="172"/>
      <c r="BF3" s="5"/>
      <c r="BG3" s="5"/>
      <c r="BH3" s="172"/>
      <c r="BI3" s="5"/>
      <c r="BJ3" s="5"/>
      <c r="BK3" s="172"/>
      <c r="BL3" s="5"/>
      <c r="BM3" s="5"/>
      <c r="BN3" s="172"/>
      <c r="BO3" s="5"/>
      <c r="BP3" s="5"/>
      <c r="BQ3" s="172"/>
      <c r="BR3" s="5"/>
      <c r="BS3" s="5"/>
      <c r="BT3" s="172"/>
      <c r="BU3" s="5"/>
      <c r="BV3" s="5"/>
      <c r="BW3" s="172"/>
      <c r="BX3" s="5"/>
      <c r="BY3" s="5"/>
      <c r="BZ3" s="172"/>
      <c r="CA3" s="5"/>
      <c r="CB3" s="5"/>
      <c r="CC3" s="172"/>
      <c r="CD3" s="5"/>
      <c r="CE3" s="5"/>
      <c r="CF3" s="172"/>
      <c r="CG3" s="5"/>
      <c r="CH3" s="5"/>
      <c r="CI3" s="172"/>
      <c r="CJ3" s="5"/>
    </row>
    <row r="4" spans="2:88" ht="20.25">
      <c r="B4" s="5"/>
      <c r="C4" s="5"/>
      <c r="D4" s="5"/>
      <c r="E4" s="520" t="s">
        <v>55</v>
      </c>
      <c r="F4" s="523"/>
      <c r="G4" s="523"/>
      <c r="H4" s="520" t="s">
        <v>56</v>
      </c>
      <c r="I4" s="523"/>
      <c r="J4" s="523"/>
      <c r="K4" s="520" t="s">
        <v>56</v>
      </c>
      <c r="L4" s="523"/>
      <c r="M4" s="523"/>
      <c r="N4" s="520"/>
      <c r="O4" s="523"/>
      <c r="P4" s="523"/>
      <c r="Q4" s="520"/>
      <c r="R4" s="523"/>
      <c r="S4" s="523"/>
      <c r="T4" s="520"/>
      <c r="U4" s="523"/>
      <c r="V4" s="523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467"/>
      <c r="AM4" s="467"/>
      <c r="AN4" s="467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D4" s="520"/>
      <c r="BE4" s="520"/>
      <c r="BF4" s="520"/>
      <c r="BG4" s="520"/>
      <c r="BH4" s="520"/>
      <c r="BI4" s="520"/>
      <c r="BJ4" s="520"/>
      <c r="BK4" s="520"/>
      <c r="BL4" s="520"/>
      <c r="BM4" s="520"/>
      <c r="BN4" s="520"/>
      <c r="BO4" s="520"/>
      <c r="BP4" s="520"/>
      <c r="BQ4" s="520"/>
      <c r="BR4" s="520"/>
      <c r="BS4" s="520"/>
      <c r="BT4" s="520"/>
      <c r="BU4" s="520"/>
      <c r="BV4" s="520"/>
      <c r="BW4" s="520"/>
      <c r="BX4" s="520"/>
      <c r="BY4" s="520"/>
      <c r="BZ4" s="520"/>
      <c r="CA4" s="520"/>
      <c r="CB4" s="520"/>
      <c r="CC4" s="520"/>
      <c r="CD4" s="520"/>
      <c r="CE4" s="520"/>
      <c r="CF4" s="520"/>
      <c r="CG4" s="520"/>
      <c r="CH4" s="520"/>
      <c r="CI4" s="520"/>
      <c r="CJ4" s="520"/>
    </row>
    <row r="5" spans="2:88" ht="20.25">
      <c r="B5" s="10" t="s">
        <v>4</v>
      </c>
      <c r="C5" s="11"/>
      <c r="D5" s="125"/>
      <c r="E5" s="521" t="s">
        <v>5</v>
      </c>
      <c r="F5" s="527"/>
      <c r="G5" s="522"/>
      <c r="H5" s="47"/>
      <c r="I5" s="527" t="s">
        <v>6</v>
      </c>
      <c r="J5" s="527"/>
      <c r="K5" s="471"/>
      <c r="L5" s="521" t="s">
        <v>49</v>
      </c>
      <c r="M5" s="522"/>
      <c r="N5" s="471"/>
      <c r="O5" s="521" t="s">
        <v>0</v>
      </c>
      <c r="P5" s="522"/>
      <c r="Q5" s="471"/>
      <c r="R5" s="521" t="s">
        <v>51</v>
      </c>
      <c r="S5" s="522"/>
      <c r="T5" s="471"/>
      <c r="U5" s="521" t="s">
        <v>52</v>
      </c>
      <c r="V5" s="522"/>
      <c r="W5" s="471"/>
      <c r="X5" s="521" t="s">
        <v>103</v>
      </c>
      <c r="Y5" s="522"/>
      <c r="Z5" s="471"/>
      <c r="AA5" s="521" t="s">
        <v>248</v>
      </c>
      <c r="AB5" s="522"/>
      <c r="AC5" s="471"/>
      <c r="AD5" s="521" t="s">
        <v>300</v>
      </c>
      <c r="AE5" s="522"/>
      <c r="AF5" s="471"/>
      <c r="AG5" s="521" t="s">
        <v>300</v>
      </c>
      <c r="AH5" s="522"/>
      <c r="AI5" s="471"/>
      <c r="AJ5" s="521" t="s">
        <v>186</v>
      </c>
      <c r="AK5" s="522"/>
      <c r="AL5" s="471"/>
      <c r="AM5" s="471" t="s">
        <v>328</v>
      </c>
      <c r="AN5" s="471"/>
      <c r="AO5" s="471"/>
      <c r="AP5" s="521" t="s">
        <v>186</v>
      </c>
      <c r="AQ5" s="522"/>
      <c r="AR5" s="471"/>
      <c r="AS5" s="521" t="s">
        <v>757</v>
      </c>
      <c r="AT5" s="522"/>
      <c r="AU5" s="471"/>
      <c r="AV5" s="521" t="s">
        <v>310</v>
      </c>
      <c r="AW5" s="522"/>
      <c r="AX5" s="471"/>
      <c r="AY5" s="521" t="s">
        <v>748</v>
      </c>
      <c r="AZ5" s="522"/>
      <c r="BA5" s="471"/>
      <c r="BB5" s="521" t="s">
        <v>312</v>
      </c>
      <c r="BC5" s="522"/>
      <c r="BD5" s="471"/>
      <c r="BE5" s="521" t="s">
        <v>826</v>
      </c>
      <c r="BF5" s="522"/>
      <c r="BG5" s="471"/>
      <c r="BH5" s="521" t="s">
        <v>806</v>
      </c>
      <c r="BI5" s="522"/>
      <c r="BJ5" s="471"/>
      <c r="BK5" s="521" t="s">
        <v>837</v>
      </c>
      <c r="BL5" s="522"/>
      <c r="BM5" s="471"/>
      <c r="BN5" s="521" t="s">
        <v>856</v>
      </c>
      <c r="BO5" s="522"/>
      <c r="BP5" s="471"/>
      <c r="BQ5" s="521" t="s">
        <v>886</v>
      </c>
      <c r="BR5" s="522"/>
      <c r="BS5" s="471"/>
      <c r="BT5" s="521" t="s">
        <v>746</v>
      </c>
      <c r="BU5" s="522"/>
      <c r="BV5" s="471"/>
      <c r="BW5" s="521" t="s">
        <v>747</v>
      </c>
      <c r="BX5" s="522"/>
      <c r="BY5" s="471"/>
      <c r="BZ5" s="521" t="s">
        <v>1052</v>
      </c>
      <c r="CA5" s="522"/>
      <c r="CB5" s="471"/>
      <c r="CC5" s="521" t="s">
        <v>1055</v>
      </c>
      <c r="CD5" s="522"/>
      <c r="CE5" s="471"/>
      <c r="CF5" s="521" t="s">
        <v>1069</v>
      </c>
      <c r="CG5" s="522"/>
      <c r="CH5" s="512"/>
      <c r="CI5" s="521" t="s">
        <v>1123</v>
      </c>
      <c r="CJ5" s="522"/>
    </row>
    <row r="6" spans="2:88" ht="20.25">
      <c r="B6" s="10" t="s">
        <v>7</v>
      </c>
      <c r="C6" s="11"/>
      <c r="D6" s="56"/>
      <c r="E6" s="524" t="s">
        <v>8</v>
      </c>
      <c r="F6" s="525"/>
      <c r="G6" s="526"/>
      <c r="H6" s="49"/>
      <c r="I6" s="469"/>
      <c r="J6" s="469"/>
      <c r="K6" s="469"/>
      <c r="L6" s="468"/>
      <c r="M6" s="470"/>
      <c r="N6" s="469"/>
      <c r="O6" s="468"/>
      <c r="P6" s="470"/>
      <c r="Q6" s="469"/>
      <c r="R6" s="468"/>
      <c r="S6" s="470"/>
      <c r="T6" s="469"/>
      <c r="U6" s="468"/>
      <c r="V6" s="470"/>
      <c r="W6" s="469"/>
      <c r="X6" s="468"/>
      <c r="Y6" s="470"/>
      <c r="Z6" s="469"/>
      <c r="AA6" s="468"/>
      <c r="AB6" s="470"/>
      <c r="AC6" s="469"/>
      <c r="AD6" s="468"/>
      <c r="AE6" s="470"/>
      <c r="AF6" s="469"/>
      <c r="AG6" s="468" t="s">
        <v>339</v>
      </c>
      <c r="AH6" s="470"/>
      <c r="AI6" s="469"/>
      <c r="AJ6" s="468"/>
      <c r="AK6" s="470"/>
      <c r="AL6" s="469"/>
      <c r="AM6" s="469"/>
      <c r="AN6" s="469"/>
      <c r="AO6" s="469"/>
      <c r="AP6" s="468"/>
      <c r="AQ6" s="470"/>
      <c r="AR6" s="469"/>
      <c r="AS6" s="468"/>
      <c r="AT6" s="470"/>
      <c r="AU6" s="469"/>
      <c r="AV6" s="468"/>
      <c r="AW6" s="470"/>
      <c r="AX6" s="469"/>
      <c r="AY6" s="468"/>
      <c r="AZ6" s="470"/>
      <c r="BA6" s="469"/>
      <c r="BB6" s="468"/>
      <c r="BC6" s="470"/>
      <c r="BD6" s="469"/>
      <c r="BE6" s="468"/>
      <c r="BF6" s="470"/>
      <c r="BG6" s="469"/>
      <c r="BH6" s="468"/>
      <c r="BI6" s="470"/>
      <c r="BJ6" s="469"/>
      <c r="BK6" s="468"/>
      <c r="BL6" s="470"/>
      <c r="BM6" s="469"/>
      <c r="BN6" s="468"/>
      <c r="BO6" s="470"/>
      <c r="BP6" s="469"/>
      <c r="BQ6" s="468"/>
      <c r="BR6" s="470"/>
      <c r="BS6" s="469"/>
      <c r="BT6" s="468"/>
      <c r="BU6" s="470"/>
      <c r="BV6" s="469"/>
      <c r="BW6" s="468"/>
      <c r="BX6" s="470"/>
      <c r="BY6" s="469"/>
      <c r="BZ6" s="468"/>
      <c r="CA6" s="470"/>
      <c r="CB6" s="469"/>
      <c r="CC6" s="468"/>
      <c r="CD6" s="470"/>
      <c r="CE6" s="469"/>
      <c r="CF6" s="468"/>
      <c r="CG6" s="470"/>
      <c r="CH6" s="510"/>
      <c r="CI6" s="509"/>
      <c r="CJ6" s="511"/>
    </row>
    <row r="7" spans="2:88" ht="20.25">
      <c r="B7" s="10" t="s">
        <v>9</v>
      </c>
      <c r="C7" s="11"/>
      <c r="D7" s="126"/>
      <c r="E7" s="528" t="s">
        <v>50</v>
      </c>
      <c r="F7" s="529"/>
      <c r="G7" s="530"/>
      <c r="H7" s="48"/>
      <c r="I7" s="469"/>
      <c r="J7" s="469"/>
      <c r="K7" s="469"/>
      <c r="L7" s="472"/>
      <c r="M7" s="473"/>
      <c r="N7" s="469"/>
      <c r="O7" s="472"/>
      <c r="P7" s="473"/>
      <c r="Q7" s="469"/>
      <c r="R7" s="472"/>
      <c r="S7" s="473"/>
      <c r="T7" s="469"/>
      <c r="U7" s="472"/>
      <c r="V7" s="473"/>
      <c r="W7" s="469"/>
      <c r="X7" s="229"/>
      <c r="Y7" s="473"/>
      <c r="Z7" s="469"/>
      <c r="AA7" s="229"/>
      <c r="AB7" s="473"/>
      <c r="AC7" s="469"/>
      <c r="AD7" s="472"/>
      <c r="AE7" s="473"/>
      <c r="AF7" s="469"/>
      <c r="AG7" s="472"/>
      <c r="AH7" s="473"/>
      <c r="AI7" s="469"/>
      <c r="AJ7" s="472" t="s">
        <v>340</v>
      </c>
      <c r="AK7" s="473"/>
      <c r="AL7" s="469"/>
      <c r="AM7" s="469"/>
      <c r="AN7" s="469"/>
      <c r="AO7" s="469"/>
      <c r="AP7" s="472" t="s">
        <v>678</v>
      </c>
      <c r="AQ7" s="473"/>
      <c r="AR7" s="469"/>
      <c r="AS7" s="472"/>
      <c r="AT7" s="473"/>
      <c r="AU7" s="469"/>
      <c r="AV7" s="472"/>
      <c r="AW7" s="473"/>
      <c r="AX7" s="469"/>
      <c r="AY7" s="472"/>
      <c r="AZ7" s="473"/>
      <c r="BA7" s="469"/>
      <c r="BB7" s="472"/>
      <c r="BC7" s="473"/>
      <c r="BD7" s="469"/>
      <c r="BE7" s="472"/>
      <c r="BF7" s="473"/>
      <c r="BG7" s="469"/>
      <c r="BH7" s="472"/>
      <c r="BI7" s="473"/>
      <c r="BJ7" s="469"/>
      <c r="BK7" s="472"/>
      <c r="BL7" s="473"/>
      <c r="BM7" s="469"/>
      <c r="BN7" s="472"/>
      <c r="BO7" s="473"/>
      <c r="BP7" s="469"/>
      <c r="BQ7" s="472"/>
      <c r="BR7" s="473"/>
      <c r="BS7" s="469"/>
      <c r="BT7" s="472"/>
      <c r="BU7" s="473"/>
      <c r="BV7" s="469"/>
      <c r="BW7" s="472"/>
      <c r="BX7" s="473"/>
      <c r="BY7" s="469"/>
      <c r="BZ7" s="472"/>
      <c r="CA7" s="473"/>
      <c r="CB7" s="469"/>
      <c r="CC7" s="472"/>
      <c r="CD7" s="473"/>
      <c r="CE7" s="469"/>
      <c r="CF7" s="472"/>
      <c r="CG7" s="473"/>
      <c r="CH7" s="510"/>
      <c r="CI7" s="507"/>
      <c r="CJ7" s="508"/>
    </row>
    <row r="8" spans="2:88" ht="60.75">
      <c r="B8" s="12" t="s">
        <v>10</v>
      </c>
      <c r="C8" s="13" t="s">
        <v>11</v>
      </c>
      <c r="D8" s="13" t="s">
        <v>238</v>
      </c>
      <c r="E8" s="13" t="s">
        <v>12</v>
      </c>
      <c r="F8" s="14" t="s">
        <v>13</v>
      </c>
      <c r="G8" s="14" t="s">
        <v>14</v>
      </c>
      <c r="H8" s="13" t="s">
        <v>12</v>
      </c>
      <c r="I8" s="14" t="s">
        <v>13</v>
      </c>
      <c r="J8" s="14" t="s">
        <v>14</v>
      </c>
      <c r="K8" s="13" t="s">
        <v>12</v>
      </c>
      <c r="L8" s="14" t="s">
        <v>13</v>
      </c>
      <c r="M8" s="14" t="s">
        <v>14</v>
      </c>
      <c r="N8" s="13" t="s">
        <v>12</v>
      </c>
      <c r="O8" s="14" t="s">
        <v>13</v>
      </c>
      <c r="P8" s="14" t="s">
        <v>14</v>
      </c>
      <c r="Q8" s="13" t="s">
        <v>12</v>
      </c>
      <c r="R8" s="14" t="s">
        <v>13</v>
      </c>
      <c r="S8" s="14" t="s">
        <v>14</v>
      </c>
      <c r="T8" s="13" t="s">
        <v>12</v>
      </c>
      <c r="U8" s="14" t="s">
        <v>13</v>
      </c>
      <c r="V8" s="14" t="s">
        <v>14</v>
      </c>
      <c r="W8" s="13" t="s">
        <v>12</v>
      </c>
      <c r="X8" s="14" t="s">
        <v>13</v>
      </c>
      <c r="Y8" s="14" t="s">
        <v>14</v>
      </c>
      <c r="Z8" s="13" t="s">
        <v>12</v>
      </c>
      <c r="AA8" s="14" t="s">
        <v>13</v>
      </c>
      <c r="AB8" s="14" t="s">
        <v>14</v>
      </c>
      <c r="AC8" s="13" t="s">
        <v>12</v>
      </c>
      <c r="AD8" s="14" t="s">
        <v>13</v>
      </c>
      <c r="AE8" s="14" t="s">
        <v>14</v>
      </c>
      <c r="AF8" s="13" t="s">
        <v>12</v>
      </c>
      <c r="AG8" s="14" t="s">
        <v>13</v>
      </c>
      <c r="AH8" s="14" t="s">
        <v>14</v>
      </c>
      <c r="AI8" s="13" t="s">
        <v>12</v>
      </c>
      <c r="AJ8" s="14" t="s">
        <v>13</v>
      </c>
      <c r="AK8" s="14" t="s">
        <v>14</v>
      </c>
      <c r="AL8" s="13" t="s">
        <v>12</v>
      </c>
      <c r="AM8" s="14" t="s">
        <v>13</v>
      </c>
      <c r="AN8" s="14" t="s">
        <v>14</v>
      </c>
      <c r="AO8" s="13" t="s">
        <v>12</v>
      </c>
      <c r="AP8" s="14" t="s">
        <v>13</v>
      </c>
      <c r="AQ8" s="14" t="s">
        <v>14</v>
      </c>
      <c r="AR8" s="13" t="s">
        <v>12</v>
      </c>
      <c r="AS8" s="14" t="s">
        <v>13</v>
      </c>
      <c r="AT8" s="14" t="s">
        <v>14</v>
      </c>
      <c r="AU8" s="13" t="s">
        <v>12</v>
      </c>
      <c r="AV8" s="14" t="s">
        <v>13</v>
      </c>
      <c r="AW8" s="14" t="s">
        <v>14</v>
      </c>
      <c r="AX8" s="13" t="s">
        <v>12</v>
      </c>
      <c r="AY8" s="14" t="s">
        <v>13</v>
      </c>
      <c r="AZ8" s="14" t="s">
        <v>14</v>
      </c>
      <c r="BA8" s="13" t="s">
        <v>12</v>
      </c>
      <c r="BB8" s="14" t="s">
        <v>13</v>
      </c>
      <c r="BC8" s="14" t="s">
        <v>14</v>
      </c>
      <c r="BD8" s="13" t="s">
        <v>12</v>
      </c>
      <c r="BE8" s="14" t="s">
        <v>13</v>
      </c>
      <c r="BF8" s="14" t="s">
        <v>14</v>
      </c>
      <c r="BG8" s="13" t="s">
        <v>12</v>
      </c>
      <c r="BH8" s="14" t="s">
        <v>13</v>
      </c>
      <c r="BI8" s="14" t="s">
        <v>14</v>
      </c>
      <c r="BJ8" s="13" t="s">
        <v>12</v>
      </c>
      <c r="BK8" s="14" t="s">
        <v>13</v>
      </c>
      <c r="BL8" s="14" t="s">
        <v>14</v>
      </c>
      <c r="BM8" s="13" t="s">
        <v>12</v>
      </c>
      <c r="BN8" s="14" t="s">
        <v>13</v>
      </c>
      <c r="BO8" s="14" t="s">
        <v>14</v>
      </c>
      <c r="BP8" s="13" t="s">
        <v>12</v>
      </c>
      <c r="BQ8" s="14" t="s">
        <v>13</v>
      </c>
      <c r="BR8" s="14" t="s">
        <v>14</v>
      </c>
      <c r="BS8" s="13" t="s">
        <v>12</v>
      </c>
      <c r="BT8" s="14" t="s">
        <v>13</v>
      </c>
      <c r="BU8" s="14" t="s">
        <v>14</v>
      </c>
      <c r="BV8" s="13" t="s">
        <v>12</v>
      </c>
      <c r="BW8" s="14" t="s">
        <v>13</v>
      </c>
      <c r="BX8" s="14" t="s">
        <v>14</v>
      </c>
      <c r="BY8" s="13" t="s">
        <v>12</v>
      </c>
      <c r="BZ8" s="14" t="s">
        <v>13</v>
      </c>
      <c r="CA8" s="14" t="s">
        <v>14</v>
      </c>
      <c r="CB8" s="13" t="s">
        <v>12</v>
      </c>
      <c r="CC8" s="14" t="s">
        <v>13</v>
      </c>
      <c r="CD8" s="14" t="s">
        <v>14</v>
      </c>
      <c r="CE8" s="13" t="s">
        <v>12</v>
      </c>
      <c r="CF8" s="14" t="s">
        <v>13</v>
      </c>
      <c r="CG8" s="14" t="s">
        <v>14</v>
      </c>
      <c r="CH8" s="13" t="s">
        <v>12</v>
      </c>
      <c r="CI8" s="14" t="s">
        <v>13</v>
      </c>
      <c r="CJ8" s="14" t="s">
        <v>14</v>
      </c>
    </row>
    <row r="9" spans="2:88" ht="20.25" hidden="1" customHeight="1">
      <c r="B9" s="15">
        <v>23</v>
      </c>
      <c r="C9" s="16">
        <v>42919</v>
      </c>
      <c r="D9" s="16"/>
      <c r="E9" s="19"/>
      <c r="F9" s="17"/>
      <c r="G9" s="17"/>
      <c r="H9" s="19"/>
      <c r="I9" s="17"/>
      <c r="J9" s="17"/>
      <c r="K9" s="19"/>
      <c r="L9" s="17"/>
      <c r="M9" s="17"/>
      <c r="N9" s="19"/>
      <c r="O9" s="17"/>
      <c r="P9" s="17"/>
      <c r="Q9" s="19"/>
      <c r="R9" s="17"/>
      <c r="S9" s="17"/>
      <c r="T9" s="19"/>
      <c r="U9" s="17"/>
      <c r="V9" s="17"/>
      <c r="W9" s="19"/>
      <c r="X9" s="17"/>
      <c r="Y9" s="17"/>
      <c r="Z9" s="19"/>
      <c r="AA9" s="17"/>
      <c r="AB9" s="17"/>
      <c r="AC9" s="19"/>
      <c r="AD9" s="17"/>
      <c r="AE9" s="17"/>
      <c r="AF9" s="19"/>
      <c r="AG9" s="17"/>
      <c r="AH9" s="17"/>
      <c r="AI9" s="19"/>
      <c r="AJ9" s="17"/>
      <c r="AK9" s="17"/>
      <c r="AL9" s="17"/>
      <c r="AM9" s="17"/>
      <c r="AN9" s="17"/>
      <c r="AO9" s="19"/>
      <c r="AP9" s="17"/>
      <c r="AQ9" s="17"/>
      <c r="AR9" s="19"/>
      <c r="AS9" s="17"/>
      <c r="AT9" s="17"/>
      <c r="AU9" s="19"/>
      <c r="AV9" s="17"/>
      <c r="AW9" s="17"/>
      <c r="AX9" s="19"/>
      <c r="AY9" s="17"/>
      <c r="AZ9" s="17"/>
      <c r="BA9" s="19"/>
      <c r="BB9" s="17"/>
      <c r="BC9" s="17"/>
      <c r="BD9" s="19"/>
      <c r="BE9" s="17"/>
      <c r="BF9" s="17"/>
      <c r="BG9" s="19"/>
      <c r="BH9" s="17"/>
      <c r="BI9" s="17"/>
      <c r="BJ9" s="19"/>
      <c r="BK9" s="17"/>
      <c r="BL9" s="17"/>
      <c r="BM9" s="19"/>
      <c r="BN9" s="17"/>
      <c r="BO9" s="17"/>
      <c r="BP9" s="19"/>
      <c r="BQ9" s="17"/>
      <c r="BR9" s="17"/>
      <c r="BS9" s="19"/>
      <c r="BT9" s="17"/>
      <c r="BU9" s="17"/>
      <c r="BV9" s="19"/>
      <c r="BW9" s="17"/>
      <c r="BX9" s="17"/>
      <c r="BY9" s="19"/>
      <c r="BZ9" s="17"/>
      <c r="CA9" s="17"/>
      <c r="CB9" s="19"/>
      <c r="CC9" s="17"/>
      <c r="CD9" s="17"/>
      <c r="CE9" s="19"/>
      <c r="CF9" s="17"/>
      <c r="CG9" s="17"/>
      <c r="CH9" s="19"/>
      <c r="CI9" s="17"/>
      <c r="CJ9" s="17"/>
    </row>
    <row r="10" spans="2:88" ht="20.25" hidden="1" customHeight="1">
      <c r="B10" s="15">
        <f>B9+1</f>
        <v>24</v>
      </c>
      <c r="C10" s="16">
        <f>C9+7</f>
        <v>42926</v>
      </c>
      <c r="D10" s="16"/>
      <c r="E10" s="19"/>
      <c r="F10" s="17"/>
      <c r="G10" s="17"/>
      <c r="H10" s="19"/>
      <c r="I10" s="17"/>
      <c r="J10" s="17"/>
      <c r="K10" s="19"/>
      <c r="L10" s="17"/>
      <c r="M10" s="17"/>
      <c r="N10" s="19"/>
      <c r="O10" s="17"/>
      <c r="P10" s="17"/>
      <c r="Q10" s="19"/>
      <c r="R10" s="17"/>
      <c r="S10" s="17"/>
      <c r="T10" s="19"/>
      <c r="U10" s="17"/>
      <c r="V10" s="17"/>
      <c r="W10" s="19"/>
      <c r="X10" s="17"/>
      <c r="Y10" s="17"/>
      <c r="Z10" s="19"/>
      <c r="AA10" s="17"/>
      <c r="AB10" s="17"/>
      <c r="AC10" s="19"/>
      <c r="AD10" s="17"/>
      <c r="AE10" s="17"/>
      <c r="AF10" s="19"/>
      <c r="AG10" s="17"/>
      <c r="AH10" s="17"/>
      <c r="AI10" s="19"/>
      <c r="AJ10" s="17"/>
      <c r="AK10" s="17"/>
      <c r="AL10" s="17"/>
      <c r="AM10" s="17"/>
      <c r="AN10" s="17"/>
      <c r="AO10" s="19"/>
      <c r="AP10" s="17"/>
      <c r="AQ10" s="17"/>
      <c r="AR10" s="19"/>
      <c r="AS10" s="17"/>
      <c r="AT10" s="17"/>
      <c r="AU10" s="19"/>
      <c r="AV10" s="17"/>
      <c r="AW10" s="17"/>
      <c r="AX10" s="19"/>
      <c r="AY10" s="17"/>
      <c r="AZ10" s="17"/>
      <c r="BA10" s="19"/>
      <c r="BB10" s="17"/>
      <c r="BC10" s="17"/>
      <c r="BD10" s="19"/>
      <c r="BE10" s="17"/>
      <c r="BF10" s="17"/>
      <c r="BG10" s="19"/>
      <c r="BH10" s="17"/>
      <c r="BI10" s="17"/>
      <c r="BJ10" s="19"/>
      <c r="BK10" s="17"/>
      <c r="BL10" s="17"/>
      <c r="BM10" s="19"/>
      <c r="BN10" s="17"/>
      <c r="BO10" s="17"/>
      <c r="BP10" s="19"/>
      <c r="BQ10" s="17"/>
      <c r="BR10" s="17"/>
      <c r="BS10" s="19"/>
      <c r="BT10" s="17"/>
      <c r="BU10" s="17"/>
      <c r="BV10" s="19"/>
      <c r="BW10" s="17"/>
      <c r="BX10" s="17"/>
      <c r="BY10" s="19"/>
      <c r="BZ10" s="17"/>
      <c r="CA10" s="17"/>
      <c r="CB10" s="19"/>
      <c r="CC10" s="17"/>
      <c r="CD10" s="17"/>
      <c r="CE10" s="19"/>
      <c r="CF10" s="17"/>
      <c r="CG10" s="17"/>
      <c r="CH10" s="19"/>
      <c r="CI10" s="17"/>
      <c r="CJ10" s="17"/>
    </row>
    <row r="11" spans="2:88" ht="20.25" hidden="1" customHeight="1">
      <c r="B11" s="15">
        <f t="shared" ref="B11:B74" si="0">B10+1</f>
        <v>25</v>
      </c>
      <c r="C11" s="16">
        <f t="shared" ref="C11:C74" si="1">C10+7</f>
        <v>42933</v>
      </c>
      <c r="D11" s="16"/>
      <c r="E11" s="19"/>
      <c r="F11" s="17"/>
      <c r="G11" s="17"/>
      <c r="H11" s="19"/>
      <c r="I11" s="17"/>
      <c r="J11" s="17"/>
      <c r="K11" s="19"/>
      <c r="L11" s="17"/>
      <c r="M11" s="17"/>
      <c r="N11" s="19"/>
      <c r="O11" s="17"/>
      <c r="P11" s="17"/>
      <c r="Q11" s="19"/>
      <c r="R11" s="17"/>
      <c r="S11" s="17"/>
      <c r="T11" s="19"/>
      <c r="U11" s="17"/>
      <c r="V11" s="17"/>
      <c r="W11" s="19"/>
      <c r="X11" s="17"/>
      <c r="Y11" s="17"/>
      <c r="Z11" s="19"/>
      <c r="AA11" s="17"/>
      <c r="AB11" s="17"/>
      <c r="AC11" s="19"/>
      <c r="AD11" s="17"/>
      <c r="AE11" s="17"/>
      <c r="AF11" s="19"/>
      <c r="AG11" s="17"/>
      <c r="AH11" s="17"/>
      <c r="AI11" s="19"/>
      <c r="AJ11" s="17"/>
      <c r="AK11" s="17"/>
      <c r="AL11" s="17"/>
      <c r="AM11" s="17"/>
      <c r="AN11" s="17"/>
      <c r="AO11" s="19"/>
      <c r="AP11" s="17"/>
      <c r="AQ11" s="17"/>
      <c r="AR11" s="19"/>
      <c r="AS11" s="17"/>
      <c r="AT11" s="17"/>
      <c r="AU11" s="19"/>
      <c r="AV11" s="17"/>
      <c r="AW11" s="17"/>
      <c r="AX11" s="19"/>
      <c r="AY11" s="17"/>
      <c r="AZ11" s="17"/>
      <c r="BA11" s="19"/>
      <c r="BB11" s="17"/>
      <c r="BC11" s="17"/>
      <c r="BD11" s="19"/>
      <c r="BE11" s="17"/>
      <c r="BF11" s="17"/>
      <c r="BG11" s="19"/>
      <c r="BH11" s="17"/>
      <c r="BI11" s="17"/>
      <c r="BJ11" s="19"/>
      <c r="BK11" s="17"/>
      <c r="BL11" s="17"/>
      <c r="BM11" s="19"/>
      <c r="BN11" s="17"/>
      <c r="BO11" s="17"/>
      <c r="BP11" s="19"/>
      <c r="BQ11" s="17"/>
      <c r="BR11" s="17"/>
      <c r="BS11" s="19"/>
      <c r="BT11" s="17"/>
      <c r="BU11" s="17"/>
      <c r="BV11" s="19"/>
      <c r="BW11" s="17"/>
      <c r="BX11" s="17"/>
      <c r="BY11" s="19"/>
      <c r="BZ11" s="17"/>
      <c r="CA11" s="17"/>
      <c r="CB11" s="19"/>
      <c r="CC11" s="17"/>
      <c r="CD11" s="17"/>
      <c r="CE11" s="19"/>
      <c r="CF11" s="17"/>
      <c r="CG11" s="17"/>
      <c r="CH11" s="19"/>
      <c r="CI11" s="17"/>
      <c r="CJ11" s="17"/>
    </row>
    <row r="12" spans="2:88" ht="20.25" hidden="1" customHeight="1">
      <c r="B12" s="15">
        <f t="shared" si="0"/>
        <v>26</v>
      </c>
      <c r="C12" s="16">
        <f t="shared" si="1"/>
        <v>42940</v>
      </c>
      <c r="D12" s="16"/>
      <c r="E12" s="19"/>
      <c r="F12" s="17"/>
      <c r="G12" s="17"/>
      <c r="H12" s="19"/>
      <c r="I12" s="17"/>
      <c r="J12" s="17"/>
      <c r="K12" s="19"/>
      <c r="L12" s="17"/>
      <c r="M12" s="17"/>
      <c r="N12" s="19"/>
      <c r="O12" s="17"/>
      <c r="P12" s="17"/>
      <c r="Q12" s="19"/>
      <c r="R12" s="17"/>
      <c r="S12" s="17"/>
      <c r="T12" s="19"/>
      <c r="U12" s="17"/>
      <c r="V12" s="17"/>
      <c r="W12" s="19"/>
      <c r="X12" s="17"/>
      <c r="Y12" s="17"/>
      <c r="Z12" s="19"/>
      <c r="AA12" s="17"/>
      <c r="AB12" s="17"/>
      <c r="AC12" s="19"/>
      <c r="AD12" s="17"/>
      <c r="AE12" s="17"/>
      <c r="AF12" s="19"/>
      <c r="AG12" s="17"/>
      <c r="AH12" s="17"/>
      <c r="AI12" s="19"/>
      <c r="AJ12" s="17"/>
      <c r="AK12" s="17"/>
      <c r="AL12" s="17"/>
      <c r="AM12" s="17"/>
      <c r="AN12" s="17"/>
      <c r="AO12" s="19"/>
      <c r="AP12" s="17"/>
      <c r="AQ12" s="17"/>
      <c r="AR12" s="19"/>
      <c r="AS12" s="17"/>
      <c r="AT12" s="17"/>
      <c r="AU12" s="19"/>
      <c r="AV12" s="17"/>
      <c r="AW12" s="17"/>
      <c r="AX12" s="19"/>
      <c r="AY12" s="17"/>
      <c r="AZ12" s="17"/>
      <c r="BA12" s="19"/>
      <c r="BB12" s="17"/>
      <c r="BC12" s="17"/>
      <c r="BD12" s="19"/>
      <c r="BE12" s="17"/>
      <c r="BF12" s="17"/>
      <c r="BG12" s="19"/>
      <c r="BH12" s="17"/>
      <c r="BI12" s="17"/>
      <c r="BJ12" s="19"/>
      <c r="BK12" s="17"/>
      <c r="BL12" s="17"/>
      <c r="BM12" s="19"/>
      <c r="BN12" s="17"/>
      <c r="BO12" s="17"/>
      <c r="BP12" s="19"/>
      <c r="BQ12" s="17"/>
      <c r="BR12" s="17"/>
      <c r="BS12" s="19"/>
      <c r="BT12" s="17"/>
      <c r="BU12" s="17"/>
      <c r="BV12" s="19"/>
      <c r="BW12" s="17"/>
      <c r="BX12" s="17"/>
      <c r="BY12" s="19"/>
      <c r="BZ12" s="17"/>
      <c r="CA12" s="17"/>
      <c r="CB12" s="19"/>
      <c r="CC12" s="17"/>
      <c r="CD12" s="17"/>
      <c r="CE12" s="19"/>
      <c r="CF12" s="17"/>
      <c r="CG12" s="17"/>
      <c r="CH12" s="19"/>
      <c r="CI12" s="17"/>
      <c r="CJ12" s="17"/>
    </row>
    <row r="13" spans="2:88" ht="20.25" hidden="1" customHeight="1">
      <c r="B13" s="15">
        <f t="shared" si="0"/>
        <v>27</v>
      </c>
      <c r="C13" s="16">
        <f t="shared" si="1"/>
        <v>42947</v>
      </c>
      <c r="D13" s="16"/>
      <c r="E13" s="19"/>
      <c r="F13" s="17"/>
      <c r="G13" s="17"/>
      <c r="H13" s="19"/>
      <c r="I13" s="17"/>
      <c r="J13" s="17"/>
      <c r="K13" s="19"/>
      <c r="L13" s="17"/>
      <c r="M13" s="17"/>
      <c r="N13" s="19"/>
      <c r="O13" s="17"/>
      <c r="P13" s="17"/>
      <c r="Q13" s="19"/>
      <c r="R13" s="17"/>
      <c r="S13" s="17"/>
      <c r="T13" s="19"/>
      <c r="U13" s="17"/>
      <c r="V13" s="17"/>
      <c r="W13" s="19"/>
      <c r="X13" s="17"/>
      <c r="Y13" s="17"/>
      <c r="Z13" s="19"/>
      <c r="AA13" s="17"/>
      <c r="AB13" s="17"/>
      <c r="AC13" s="19"/>
      <c r="AD13" s="17"/>
      <c r="AE13" s="17"/>
      <c r="AF13" s="19"/>
      <c r="AG13" s="17"/>
      <c r="AH13" s="17"/>
      <c r="AI13" s="19"/>
      <c r="AJ13" s="17"/>
      <c r="AK13" s="17"/>
      <c r="AL13" s="17"/>
      <c r="AM13" s="17"/>
      <c r="AN13" s="17"/>
      <c r="AO13" s="19"/>
      <c r="AP13" s="17"/>
      <c r="AQ13" s="17"/>
      <c r="AR13" s="19"/>
      <c r="AS13" s="17"/>
      <c r="AT13" s="17"/>
      <c r="AU13" s="19"/>
      <c r="AV13" s="17"/>
      <c r="AW13" s="17"/>
      <c r="AX13" s="19"/>
      <c r="AY13" s="17"/>
      <c r="AZ13" s="17"/>
      <c r="BA13" s="19"/>
      <c r="BB13" s="17"/>
      <c r="BC13" s="17"/>
      <c r="BD13" s="19"/>
      <c r="BE13" s="17"/>
      <c r="BF13" s="17"/>
      <c r="BG13" s="19"/>
      <c r="BH13" s="17"/>
      <c r="BI13" s="17"/>
      <c r="BJ13" s="19"/>
      <c r="BK13" s="17"/>
      <c r="BL13" s="17"/>
      <c r="BM13" s="19"/>
      <c r="BN13" s="17"/>
      <c r="BO13" s="17"/>
      <c r="BP13" s="19"/>
      <c r="BQ13" s="17"/>
      <c r="BR13" s="17"/>
      <c r="BS13" s="19"/>
      <c r="BT13" s="17"/>
      <c r="BU13" s="17"/>
      <c r="BV13" s="19"/>
      <c r="BW13" s="17"/>
      <c r="BX13" s="17"/>
      <c r="BY13" s="19"/>
      <c r="BZ13" s="17"/>
      <c r="CA13" s="17"/>
      <c r="CB13" s="19"/>
      <c r="CC13" s="17"/>
      <c r="CD13" s="17"/>
      <c r="CE13" s="19"/>
      <c r="CF13" s="17"/>
      <c r="CG13" s="17"/>
      <c r="CH13" s="19"/>
      <c r="CI13" s="17"/>
      <c r="CJ13" s="17"/>
    </row>
    <row r="14" spans="2:88" ht="81" hidden="1" customHeight="1">
      <c r="B14" s="15">
        <f t="shared" si="0"/>
        <v>28</v>
      </c>
      <c r="C14" s="16">
        <f t="shared" si="1"/>
        <v>42954</v>
      </c>
      <c r="D14" s="16"/>
      <c r="E14" s="19"/>
      <c r="F14" s="17"/>
      <c r="G14" s="17"/>
      <c r="H14" s="19"/>
      <c r="I14" s="17"/>
      <c r="J14" s="17"/>
      <c r="K14" s="19"/>
      <c r="L14" s="17"/>
      <c r="M14" s="17"/>
      <c r="N14" s="19"/>
      <c r="O14" s="17"/>
      <c r="P14" s="17"/>
      <c r="Q14" s="19"/>
      <c r="R14" s="17"/>
      <c r="S14" s="17"/>
      <c r="T14" s="19"/>
      <c r="U14" s="17"/>
      <c r="V14" s="17"/>
      <c r="W14" s="19"/>
      <c r="X14" s="17"/>
      <c r="Y14" s="17"/>
      <c r="Z14" s="19"/>
      <c r="AA14" s="17"/>
      <c r="AB14" s="17"/>
      <c r="AC14" s="19"/>
      <c r="AD14" s="17"/>
      <c r="AE14" s="17"/>
      <c r="AF14" s="19"/>
      <c r="AG14" s="17"/>
      <c r="AH14" s="17"/>
      <c r="AI14" s="19"/>
      <c r="AJ14" s="17"/>
      <c r="AK14" s="17"/>
      <c r="AL14" s="17"/>
      <c r="AM14" s="17"/>
      <c r="AN14" s="17"/>
      <c r="AO14" s="19"/>
      <c r="AP14" s="17"/>
      <c r="AQ14" s="17"/>
      <c r="AR14" s="19"/>
      <c r="AS14" s="17"/>
      <c r="AT14" s="17"/>
      <c r="AU14" s="19"/>
      <c r="AV14" s="17"/>
      <c r="AW14" s="17"/>
      <c r="AX14" s="19"/>
      <c r="AY14" s="17"/>
      <c r="AZ14" s="17"/>
      <c r="BA14" s="19"/>
      <c r="BB14" s="17"/>
      <c r="BC14" s="17"/>
      <c r="BD14" s="19"/>
      <c r="BE14" s="17"/>
      <c r="BF14" s="17"/>
      <c r="BG14" s="19"/>
      <c r="BH14" s="17"/>
      <c r="BI14" s="17"/>
      <c r="BJ14" s="19"/>
      <c r="BK14" s="17"/>
      <c r="BL14" s="17"/>
      <c r="BM14" s="19"/>
      <c r="BN14" s="17"/>
      <c r="BO14" s="17"/>
      <c r="BP14" s="19"/>
      <c r="BQ14" s="17"/>
      <c r="BR14" s="17"/>
      <c r="BS14" s="19"/>
      <c r="BT14" s="17"/>
      <c r="BU14" s="17"/>
      <c r="BV14" s="19"/>
      <c r="BW14" s="17"/>
      <c r="BX14" s="17"/>
      <c r="BY14" s="19"/>
      <c r="BZ14" s="17"/>
      <c r="CA14" s="17"/>
      <c r="CB14" s="19"/>
      <c r="CC14" s="17"/>
      <c r="CD14" s="17"/>
      <c r="CE14" s="19"/>
      <c r="CF14" s="17"/>
      <c r="CG14" s="17"/>
      <c r="CH14" s="19"/>
      <c r="CI14" s="17"/>
      <c r="CJ14" s="17"/>
    </row>
    <row r="15" spans="2:88" ht="60.75" hidden="1" customHeight="1">
      <c r="B15" s="15">
        <f t="shared" si="0"/>
        <v>29</v>
      </c>
      <c r="C15" s="16">
        <f t="shared" si="1"/>
        <v>42961</v>
      </c>
      <c r="D15" s="16"/>
      <c r="E15" s="19"/>
      <c r="F15" s="17"/>
      <c r="G15" s="17"/>
      <c r="H15" s="19"/>
      <c r="I15" s="17"/>
      <c r="J15" s="17"/>
      <c r="K15" s="19"/>
      <c r="L15" s="17"/>
      <c r="M15" s="17"/>
      <c r="N15" s="19"/>
      <c r="O15" s="17"/>
      <c r="P15" s="17"/>
      <c r="Q15" s="19"/>
      <c r="R15" s="17"/>
      <c r="S15" s="17"/>
      <c r="T15" s="19"/>
      <c r="U15" s="17"/>
      <c r="V15" s="17"/>
      <c r="W15" s="19"/>
      <c r="X15" s="17"/>
      <c r="Y15" s="17"/>
      <c r="Z15" s="19"/>
      <c r="AA15" s="17"/>
      <c r="AB15" s="17"/>
      <c r="AC15" s="19"/>
      <c r="AD15" s="17"/>
      <c r="AE15" s="17"/>
      <c r="AF15" s="19"/>
      <c r="AG15" s="17"/>
      <c r="AH15" s="17"/>
      <c r="AI15" s="19"/>
      <c r="AJ15" s="17"/>
      <c r="AK15" s="17"/>
      <c r="AL15" s="17"/>
      <c r="AM15" s="17"/>
      <c r="AN15" s="17"/>
      <c r="AO15" s="19"/>
      <c r="AP15" s="17"/>
      <c r="AQ15" s="17"/>
      <c r="AR15" s="19"/>
      <c r="AS15" s="17"/>
      <c r="AT15" s="17"/>
      <c r="AU15" s="19"/>
      <c r="AV15" s="17"/>
      <c r="AW15" s="17"/>
      <c r="AX15" s="19"/>
      <c r="AY15" s="17"/>
      <c r="AZ15" s="17"/>
      <c r="BA15" s="19"/>
      <c r="BB15" s="17"/>
      <c r="BC15" s="17"/>
      <c r="BD15" s="19"/>
      <c r="BE15" s="17"/>
      <c r="BF15" s="17"/>
      <c r="BG15" s="19"/>
      <c r="BH15" s="17"/>
      <c r="BI15" s="17"/>
      <c r="BJ15" s="19"/>
      <c r="BK15" s="17"/>
      <c r="BL15" s="17"/>
      <c r="BM15" s="19"/>
      <c r="BN15" s="17"/>
      <c r="BO15" s="17"/>
      <c r="BP15" s="19"/>
      <c r="BQ15" s="17"/>
      <c r="BR15" s="17"/>
      <c r="BS15" s="19"/>
      <c r="BT15" s="17"/>
      <c r="BU15" s="17"/>
      <c r="BV15" s="19"/>
      <c r="BW15" s="17"/>
      <c r="BX15" s="17"/>
      <c r="BY15" s="19"/>
      <c r="BZ15" s="17"/>
      <c r="CA15" s="17"/>
      <c r="CB15" s="19"/>
      <c r="CC15" s="17"/>
      <c r="CD15" s="17"/>
      <c r="CE15" s="19"/>
      <c r="CF15" s="17"/>
      <c r="CG15" s="17"/>
      <c r="CH15" s="19"/>
      <c r="CI15" s="17"/>
      <c r="CJ15" s="17"/>
    </row>
    <row r="16" spans="2:88" ht="20.25" hidden="1" customHeight="1">
      <c r="B16" s="15">
        <f t="shared" si="0"/>
        <v>30</v>
      </c>
      <c r="C16" s="16">
        <f t="shared" si="1"/>
        <v>42968</v>
      </c>
      <c r="D16" s="16"/>
      <c r="E16" s="19"/>
      <c r="F16" s="17"/>
      <c r="G16" s="17"/>
      <c r="H16" s="19"/>
      <c r="I16" s="17"/>
      <c r="J16" s="17"/>
      <c r="K16" s="19"/>
      <c r="L16" s="17"/>
      <c r="M16" s="17"/>
      <c r="N16" s="19"/>
      <c r="O16" s="17"/>
      <c r="P16" s="17"/>
      <c r="Q16" s="19"/>
      <c r="R16" s="17"/>
      <c r="S16" s="17"/>
      <c r="T16" s="19"/>
      <c r="U16" s="17"/>
      <c r="V16" s="17"/>
      <c r="W16" s="19"/>
      <c r="X16" s="17"/>
      <c r="Y16" s="17"/>
      <c r="Z16" s="19"/>
      <c r="AA16" s="17"/>
      <c r="AB16" s="17"/>
      <c r="AC16" s="19"/>
      <c r="AD16" s="17"/>
      <c r="AE16" s="17"/>
      <c r="AF16" s="19"/>
      <c r="AG16" s="17"/>
      <c r="AH16" s="17"/>
      <c r="AI16" s="19"/>
      <c r="AJ16" s="17"/>
      <c r="AK16" s="17"/>
      <c r="AL16" s="17"/>
      <c r="AM16" s="17"/>
      <c r="AN16" s="17"/>
      <c r="AO16" s="19"/>
      <c r="AP16" s="17"/>
      <c r="AQ16" s="17"/>
      <c r="AR16" s="19"/>
      <c r="AS16" s="17"/>
      <c r="AT16" s="17"/>
      <c r="AU16" s="19"/>
      <c r="AV16" s="17"/>
      <c r="AW16" s="17"/>
      <c r="AX16" s="19"/>
      <c r="AY16" s="17"/>
      <c r="AZ16" s="17"/>
      <c r="BA16" s="19"/>
      <c r="BB16" s="17"/>
      <c r="BC16" s="17"/>
      <c r="BD16" s="19"/>
      <c r="BE16" s="17"/>
      <c r="BF16" s="17"/>
      <c r="BG16" s="19"/>
      <c r="BH16" s="17"/>
      <c r="BI16" s="17"/>
      <c r="BJ16" s="19"/>
      <c r="BK16" s="17"/>
      <c r="BL16" s="17"/>
      <c r="BM16" s="19"/>
      <c r="BN16" s="17"/>
      <c r="BO16" s="17"/>
      <c r="BP16" s="19"/>
      <c r="BQ16" s="17"/>
      <c r="BR16" s="17"/>
      <c r="BS16" s="19"/>
      <c r="BT16" s="17"/>
      <c r="BU16" s="17"/>
      <c r="BV16" s="19"/>
      <c r="BW16" s="17"/>
      <c r="BX16" s="17"/>
      <c r="BY16" s="19"/>
      <c r="BZ16" s="17"/>
      <c r="CA16" s="17"/>
      <c r="CB16" s="19"/>
      <c r="CC16" s="17"/>
      <c r="CD16" s="17"/>
      <c r="CE16" s="19"/>
      <c r="CF16" s="17"/>
      <c r="CG16" s="17"/>
      <c r="CH16" s="19"/>
      <c r="CI16" s="17"/>
      <c r="CJ16" s="17"/>
    </row>
    <row r="17" spans="2:88" ht="20.25" hidden="1" customHeight="1">
      <c r="B17" s="15">
        <f t="shared" si="0"/>
        <v>31</v>
      </c>
      <c r="C17" s="16">
        <f t="shared" si="1"/>
        <v>42975</v>
      </c>
      <c r="D17" s="16"/>
      <c r="E17" s="19"/>
      <c r="F17" s="17"/>
      <c r="G17" s="17"/>
      <c r="H17" s="19"/>
      <c r="I17" s="17"/>
      <c r="J17" s="17"/>
      <c r="K17" s="19"/>
      <c r="L17" s="17"/>
      <c r="M17" s="17"/>
      <c r="N17" s="19"/>
      <c r="O17" s="17"/>
      <c r="P17" s="17"/>
      <c r="Q17" s="19"/>
      <c r="R17" s="17"/>
      <c r="S17" s="17"/>
      <c r="T17" s="19"/>
      <c r="U17" s="17"/>
      <c r="V17" s="17"/>
      <c r="W17" s="19"/>
      <c r="X17" s="17"/>
      <c r="Y17" s="17"/>
      <c r="Z17" s="19"/>
      <c r="AA17" s="17"/>
      <c r="AB17" s="17"/>
      <c r="AC17" s="19"/>
      <c r="AD17" s="17"/>
      <c r="AE17" s="17"/>
      <c r="AF17" s="19"/>
      <c r="AG17" s="17"/>
      <c r="AH17" s="17"/>
      <c r="AI17" s="19"/>
      <c r="AJ17" s="17"/>
      <c r="AK17" s="17"/>
      <c r="AL17" s="17"/>
      <c r="AM17" s="17"/>
      <c r="AN17" s="17"/>
      <c r="AO17" s="19"/>
      <c r="AP17" s="17"/>
      <c r="AQ17" s="17"/>
      <c r="AR17" s="19"/>
      <c r="AS17" s="17"/>
      <c r="AT17" s="17"/>
      <c r="AU17" s="19"/>
      <c r="AV17" s="17"/>
      <c r="AW17" s="17"/>
      <c r="AX17" s="19"/>
      <c r="AY17" s="17"/>
      <c r="AZ17" s="17"/>
      <c r="BA17" s="19"/>
      <c r="BB17" s="17"/>
      <c r="BC17" s="17"/>
      <c r="BD17" s="19"/>
      <c r="BE17" s="17"/>
      <c r="BF17" s="17"/>
      <c r="BG17" s="19"/>
      <c r="BH17" s="17"/>
      <c r="BI17" s="17"/>
      <c r="BJ17" s="19"/>
      <c r="BK17" s="17"/>
      <c r="BL17" s="17"/>
      <c r="BM17" s="19"/>
      <c r="BN17" s="17"/>
      <c r="BO17" s="17"/>
      <c r="BP17" s="19"/>
      <c r="BQ17" s="17"/>
      <c r="BR17" s="17"/>
      <c r="BS17" s="19"/>
      <c r="BT17" s="17"/>
      <c r="BU17" s="17"/>
      <c r="BV17" s="19"/>
      <c r="BW17" s="17"/>
      <c r="BX17" s="17"/>
      <c r="BY17" s="19"/>
      <c r="BZ17" s="17"/>
      <c r="CA17" s="17"/>
      <c r="CB17" s="19"/>
      <c r="CC17" s="17"/>
      <c r="CD17" s="17"/>
      <c r="CE17" s="19"/>
      <c r="CF17" s="17"/>
      <c r="CG17" s="17"/>
      <c r="CH17" s="19"/>
      <c r="CI17" s="17"/>
      <c r="CJ17" s="17"/>
    </row>
    <row r="18" spans="2:88" ht="20.25" hidden="1" customHeight="1">
      <c r="B18" s="15">
        <f t="shared" si="0"/>
        <v>32</v>
      </c>
      <c r="C18" s="16">
        <f t="shared" si="1"/>
        <v>42982</v>
      </c>
      <c r="D18" s="16"/>
      <c r="E18" s="19"/>
      <c r="F18" s="17"/>
      <c r="G18" s="17"/>
      <c r="H18" s="19"/>
      <c r="I18" s="17"/>
      <c r="J18" s="17"/>
      <c r="K18" s="19"/>
      <c r="L18" s="17"/>
      <c r="M18" s="17"/>
      <c r="N18" s="19"/>
      <c r="O18" s="17"/>
      <c r="P18" s="17"/>
      <c r="Q18" s="19"/>
      <c r="R18" s="17"/>
      <c r="S18" s="17"/>
      <c r="T18" s="19"/>
      <c r="U18" s="17"/>
      <c r="V18" s="17"/>
      <c r="W18" s="19"/>
      <c r="X18" s="17"/>
      <c r="Y18" s="17"/>
      <c r="Z18" s="19"/>
      <c r="AA18" s="17"/>
      <c r="AB18" s="17"/>
      <c r="AC18" s="19"/>
      <c r="AD18" s="17"/>
      <c r="AE18" s="17"/>
      <c r="AF18" s="19"/>
      <c r="AG18" s="17"/>
      <c r="AH18" s="17"/>
      <c r="AI18" s="19"/>
      <c r="AJ18" s="17"/>
      <c r="AK18" s="17"/>
      <c r="AL18" s="17"/>
      <c r="AM18" s="17"/>
      <c r="AN18" s="17"/>
      <c r="AO18" s="19"/>
      <c r="AP18" s="17"/>
      <c r="AQ18" s="17"/>
      <c r="AR18" s="19"/>
      <c r="AS18" s="17"/>
      <c r="AT18" s="17"/>
      <c r="AU18" s="19"/>
      <c r="AV18" s="17"/>
      <c r="AW18" s="17"/>
      <c r="AX18" s="19"/>
      <c r="AY18" s="17"/>
      <c r="AZ18" s="17"/>
      <c r="BA18" s="19"/>
      <c r="BB18" s="17"/>
      <c r="BC18" s="17"/>
      <c r="BD18" s="19"/>
      <c r="BE18" s="17"/>
      <c r="BF18" s="17"/>
      <c r="BG18" s="19"/>
      <c r="BH18" s="17"/>
      <c r="BI18" s="17"/>
      <c r="BJ18" s="19"/>
      <c r="BK18" s="17"/>
      <c r="BL18" s="17"/>
      <c r="BM18" s="19"/>
      <c r="BN18" s="17"/>
      <c r="BO18" s="17"/>
      <c r="BP18" s="19"/>
      <c r="BQ18" s="17"/>
      <c r="BR18" s="17"/>
      <c r="BS18" s="19"/>
      <c r="BT18" s="17"/>
      <c r="BU18" s="17"/>
      <c r="BV18" s="19"/>
      <c r="BW18" s="17"/>
      <c r="BX18" s="17"/>
      <c r="BY18" s="19"/>
      <c r="BZ18" s="17"/>
      <c r="CA18" s="17"/>
      <c r="CB18" s="19"/>
      <c r="CC18" s="17"/>
      <c r="CD18" s="17"/>
      <c r="CE18" s="19"/>
      <c r="CF18" s="17"/>
      <c r="CG18" s="17"/>
      <c r="CH18" s="19"/>
      <c r="CI18" s="17"/>
      <c r="CJ18" s="17"/>
    </row>
    <row r="19" spans="2:88" ht="20.25" hidden="1" customHeight="1">
      <c r="B19" s="15">
        <f t="shared" si="0"/>
        <v>33</v>
      </c>
      <c r="C19" s="16">
        <f t="shared" si="1"/>
        <v>42989</v>
      </c>
      <c r="D19" s="16"/>
      <c r="E19" s="19"/>
      <c r="F19" s="17"/>
      <c r="G19" s="17"/>
      <c r="H19" s="19"/>
      <c r="I19" s="17"/>
      <c r="J19" s="17"/>
      <c r="K19" s="19"/>
      <c r="L19" s="17"/>
      <c r="M19" s="17"/>
      <c r="N19" s="19"/>
      <c r="O19" s="17"/>
      <c r="P19" s="17"/>
      <c r="Q19" s="19"/>
      <c r="R19" s="17"/>
      <c r="S19" s="17"/>
      <c r="T19" s="19"/>
      <c r="U19" s="17"/>
      <c r="V19" s="17"/>
      <c r="W19" s="19"/>
      <c r="X19" s="17"/>
      <c r="Y19" s="17"/>
      <c r="Z19" s="19"/>
      <c r="AA19" s="17"/>
      <c r="AB19" s="17"/>
      <c r="AC19" s="19"/>
      <c r="AD19" s="17"/>
      <c r="AE19" s="17"/>
      <c r="AF19" s="19"/>
      <c r="AG19" s="17"/>
      <c r="AH19" s="17"/>
      <c r="AI19" s="19"/>
      <c r="AJ19" s="17"/>
      <c r="AK19" s="17"/>
      <c r="AL19" s="17"/>
      <c r="AM19" s="17"/>
      <c r="AN19" s="17"/>
      <c r="AO19" s="19"/>
      <c r="AP19" s="17"/>
      <c r="AQ19" s="17"/>
      <c r="AR19" s="19"/>
      <c r="AS19" s="17"/>
      <c r="AT19" s="17"/>
      <c r="AU19" s="19"/>
      <c r="AV19" s="17"/>
      <c r="AW19" s="17"/>
      <c r="AX19" s="19"/>
      <c r="AY19" s="17"/>
      <c r="AZ19" s="17"/>
      <c r="BA19" s="19"/>
      <c r="BB19" s="17"/>
      <c r="BC19" s="17"/>
      <c r="BD19" s="19"/>
      <c r="BE19" s="17"/>
      <c r="BF19" s="17"/>
      <c r="BG19" s="19"/>
      <c r="BH19" s="17"/>
      <c r="BI19" s="17"/>
      <c r="BJ19" s="19"/>
      <c r="BK19" s="17"/>
      <c r="BL19" s="17"/>
      <c r="BM19" s="19"/>
      <c r="BN19" s="17"/>
      <c r="BO19" s="17"/>
      <c r="BP19" s="19"/>
      <c r="BQ19" s="17"/>
      <c r="BR19" s="17"/>
      <c r="BS19" s="19"/>
      <c r="BT19" s="17"/>
      <c r="BU19" s="17"/>
      <c r="BV19" s="19"/>
      <c r="BW19" s="17"/>
      <c r="BX19" s="17"/>
      <c r="BY19" s="19"/>
      <c r="BZ19" s="17"/>
      <c r="CA19" s="17"/>
      <c r="CB19" s="19"/>
      <c r="CC19" s="17"/>
      <c r="CD19" s="17"/>
      <c r="CE19" s="19"/>
      <c r="CF19" s="17"/>
      <c r="CG19" s="17"/>
      <c r="CH19" s="19"/>
      <c r="CI19" s="17"/>
      <c r="CJ19" s="17"/>
    </row>
    <row r="20" spans="2:88" ht="60.75" hidden="1" customHeight="1">
      <c r="B20" s="15">
        <f t="shared" si="0"/>
        <v>34</v>
      </c>
      <c r="C20" s="16">
        <f t="shared" si="1"/>
        <v>42996</v>
      </c>
      <c r="D20" s="16"/>
      <c r="E20" s="19"/>
      <c r="F20" s="17"/>
      <c r="G20" s="17"/>
      <c r="H20" s="19"/>
      <c r="I20" s="17"/>
      <c r="J20" s="17"/>
      <c r="K20" s="19"/>
      <c r="L20" s="17"/>
      <c r="M20" s="17"/>
      <c r="N20" s="19"/>
      <c r="O20" s="17"/>
      <c r="P20" s="17"/>
      <c r="Q20" s="19"/>
      <c r="R20" s="17"/>
      <c r="S20" s="17"/>
      <c r="T20" s="19"/>
      <c r="U20" s="17"/>
      <c r="V20" s="17"/>
      <c r="W20" s="19"/>
      <c r="X20" s="17"/>
      <c r="Y20" s="17"/>
      <c r="Z20" s="19"/>
      <c r="AA20" s="17"/>
      <c r="AB20" s="17"/>
      <c r="AC20" s="19"/>
      <c r="AD20" s="17"/>
      <c r="AE20" s="17"/>
      <c r="AF20" s="19"/>
      <c r="AG20" s="17"/>
      <c r="AH20" s="17"/>
      <c r="AI20" s="19"/>
      <c r="AJ20" s="17"/>
      <c r="AK20" s="17"/>
      <c r="AL20" s="17"/>
      <c r="AM20" s="17"/>
      <c r="AN20" s="17"/>
      <c r="AO20" s="19"/>
      <c r="AP20" s="17"/>
      <c r="AQ20" s="17"/>
      <c r="AR20" s="19"/>
      <c r="AS20" s="17"/>
      <c r="AT20" s="17"/>
      <c r="AU20" s="19"/>
      <c r="AV20" s="17"/>
      <c r="AW20" s="17"/>
      <c r="AX20" s="19"/>
      <c r="AY20" s="17"/>
      <c r="AZ20" s="17"/>
      <c r="BA20" s="19"/>
      <c r="BB20" s="17"/>
      <c r="BC20" s="17"/>
      <c r="BD20" s="19"/>
      <c r="BE20" s="17"/>
      <c r="BF20" s="17"/>
      <c r="BG20" s="19"/>
      <c r="BH20" s="17"/>
      <c r="BI20" s="17"/>
      <c r="BJ20" s="19"/>
      <c r="BK20" s="17"/>
      <c r="BL20" s="17"/>
      <c r="BM20" s="19"/>
      <c r="BN20" s="17"/>
      <c r="BO20" s="17"/>
      <c r="BP20" s="19"/>
      <c r="BQ20" s="17"/>
      <c r="BR20" s="17"/>
      <c r="BS20" s="19"/>
      <c r="BT20" s="17"/>
      <c r="BU20" s="17"/>
      <c r="BV20" s="19"/>
      <c r="BW20" s="17"/>
      <c r="BX20" s="17"/>
      <c r="BY20" s="19"/>
      <c r="BZ20" s="17"/>
      <c r="CA20" s="17"/>
      <c r="CB20" s="19"/>
      <c r="CC20" s="17"/>
      <c r="CD20" s="17"/>
      <c r="CE20" s="19"/>
      <c r="CF20" s="17"/>
      <c r="CG20" s="17"/>
      <c r="CH20" s="19"/>
      <c r="CI20" s="17"/>
      <c r="CJ20" s="17"/>
    </row>
    <row r="21" spans="2:88" ht="20.25" hidden="1" customHeight="1">
      <c r="B21" s="15">
        <f t="shared" si="0"/>
        <v>35</v>
      </c>
      <c r="C21" s="16">
        <f t="shared" si="1"/>
        <v>43003</v>
      </c>
      <c r="D21" s="16"/>
      <c r="E21" s="19"/>
      <c r="F21" s="17"/>
      <c r="G21" s="17"/>
      <c r="H21" s="19"/>
      <c r="I21" s="17"/>
      <c r="J21" s="17"/>
      <c r="K21" s="19"/>
      <c r="L21" s="17"/>
      <c r="M21" s="17"/>
      <c r="N21" s="19"/>
      <c r="O21" s="17"/>
      <c r="P21" s="17"/>
      <c r="Q21" s="19"/>
      <c r="R21" s="17"/>
      <c r="S21" s="17"/>
      <c r="T21" s="19"/>
      <c r="U21" s="17"/>
      <c r="V21" s="17"/>
      <c r="W21" s="19"/>
      <c r="X21" s="17"/>
      <c r="Y21" s="17"/>
      <c r="Z21" s="19"/>
      <c r="AA21" s="17"/>
      <c r="AB21" s="17"/>
      <c r="AC21" s="19"/>
      <c r="AD21" s="17"/>
      <c r="AE21" s="17"/>
      <c r="AF21" s="19"/>
      <c r="AG21" s="17"/>
      <c r="AH21" s="17"/>
      <c r="AI21" s="19"/>
      <c r="AJ21" s="17"/>
      <c r="AK21" s="17"/>
      <c r="AL21" s="17"/>
      <c r="AM21" s="17"/>
      <c r="AN21" s="17"/>
      <c r="AO21" s="19"/>
      <c r="AP21" s="17"/>
      <c r="AQ21" s="17"/>
      <c r="AR21" s="19"/>
      <c r="AS21" s="17"/>
      <c r="AT21" s="17"/>
      <c r="AU21" s="19"/>
      <c r="AV21" s="17"/>
      <c r="AW21" s="17"/>
      <c r="AX21" s="19"/>
      <c r="AY21" s="17"/>
      <c r="AZ21" s="17"/>
      <c r="BA21" s="19"/>
      <c r="BB21" s="17"/>
      <c r="BC21" s="17"/>
      <c r="BD21" s="19"/>
      <c r="BE21" s="17"/>
      <c r="BF21" s="17"/>
      <c r="BG21" s="19"/>
      <c r="BH21" s="17"/>
      <c r="BI21" s="17"/>
      <c r="BJ21" s="19"/>
      <c r="BK21" s="17"/>
      <c r="BL21" s="17"/>
      <c r="BM21" s="19"/>
      <c r="BN21" s="17"/>
      <c r="BO21" s="17"/>
      <c r="BP21" s="19"/>
      <c r="BQ21" s="17"/>
      <c r="BR21" s="17"/>
      <c r="BS21" s="19"/>
      <c r="BT21" s="17"/>
      <c r="BU21" s="17"/>
      <c r="BV21" s="19"/>
      <c r="BW21" s="17"/>
      <c r="BX21" s="17"/>
      <c r="BY21" s="19"/>
      <c r="BZ21" s="17"/>
      <c r="CA21" s="17"/>
      <c r="CB21" s="19"/>
      <c r="CC21" s="17"/>
      <c r="CD21" s="17"/>
      <c r="CE21" s="19"/>
      <c r="CF21" s="17"/>
      <c r="CG21" s="17"/>
      <c r="CH21" s="19"/>
      <c r="CI21" s="17"/>
      <c r="CJ21" s="17"/>
    </row>
    <row r="22" spans="2:88" ht="60.75" hidden="1" customHeight="1">
      <c r="B22" s="15">
        <f t="shared" si="0"/>
        <v>36</v>
      </c>
      <c r="C22" s="16">
        <f t="shared" si="1"/>
        <v>43010</v>
      </c>
      <c r="D22" s="16"/>
      <c r="E22" s="19"/>
      <c r="F22" s="17"/>
      <c r="G22" s="17"/>
      <c r="H22" s="19"/>
      <c r="I22" s="17"/>
      <c r="J22" s="17"/>
      <c r="K22" s="19"/>
      <c r="L22" s="17"/>
      <c r="M22" s="17"/>
      <c r="N22" s="19"/>
      <c r="O22" s="17"/>
      <c r="P22" s="17"/>
      <c r="Q22" s="19"/>
      <c r="R22" s="17"/>
      <c r="S22" s="17"/>
      <c r="T22" s="19"/>
      <c r="U22" s="17"/>
      <c r="V22" s="17"/>
      <c r="W22" s="19"/>
      <c r="X22" s="17"/>
      <c r="Y22" s="17"/>
      <c r="Z22" s="19"/>
      <c r="AA22" s="17"/>
      <c r="AB22" s="17"/>
      <c r="AC22" s="19"/>
      <c r="AD22" s="17"/>
      <c r="AE22" s="17"/>
      <c r="AF22" s="19"/>
      <c r="AG22" s="17"/>
      <c r="AH22" s="17"/>
      <c r="AI22" s="19"/>
      <c r="AJ22" s="17"/>
      <c r="AK22" s="17"/>
      <c r="AL22" s="17"/>
      <c r="AM22" s="17"/>
      <c r="AN22" s="17"/>
      <c r="AO22" s="19"/>
      <c r="AP22" s="17"/>
      <c r="AQ22" s="17"/>
      <c r="AR22" s="19"/>
      <c r="AS22" s="17"/>
      <c r="AT22" s="17"/>
      <c r="AU22" s="19"/>
      <c r="AV22" s="17"/>
      <c r="AW22" s="17"/>
      <c r="AX22" s="19"/>
      <c r="AY22" s="17"/>
      <c r="AZ22" s="17"/>
      <c r="BA22" s="19"/>
      <c r="BB22" s="17"/>
      <c r="BC22" s="17"/>
      <c r="BD22" s="19"/>
      <c r="BE22" s="17"/>
      <c r="BF22" s="17"/>
      <c r="BG22" s="19"/>
      <c r="BH22" s="17"/>
      <c r="BI22" s="17"/>
      <c r="BJ22" s="19"/>
      <c r="BK22" s="17"/>
      <c r="BL22" s="17"/>
      <c r="BM22" s="19"/>
      <c r="BN22" s="17"/>
      <c r="BO22" s="17"/>
      <c r="BP22" s="19"/>
      <c r="BQ22" s="17"/>
      <c r="BR22" s="17"/>
      <c r="BS22" s="19"/>
      <c r="BT22" s="17"/>
      <c r="BU22" s="17"/>
      <c r="BV22" s="19"/>
      <c r="BW22" s="17"/>
      <c r="BX22" s="17"/>
      <c r="BY22" s="19"/>
      <c r="BZ22" s="17"/>
      <c r="CA22" s="17"/>
      <c r="CB22" s="19"/>
      <c r="CC22" s="17"/>
      <c r="CD22" s="17"/>
      <c r="CE22" s="19"/>
      <c r="CF22" s="17"/>
      <c r="CG22" s="17"/>
      <c r="CH22" s="19"/>
      <c r="CI22" s="17"/>
      <c r="CJ22" s="17"/>
    </row>
    <row r="23" spans="2:88" ht="81" hidden="1" customHeight="1">
      <c r="B23" s="15">
        <f t="shared" si="0"/>
        <v>37</v>
      </c>
      <c r="C23" s="16">
        <f t="shared" si="1"/>
        <v>43017</v>
      </c>
      <c r="D23" s="16"/>
      <c r="E23" s="19"/>
      <c r="F23" s="17"/>
      <c r="G23" s="17"/>
      <c r="H23" s="19"/>
      <c r="I23" s="17"/>
      <c r="J23" s="17"/>
      <c r="K23" s="19"/>
      <c r="L23" s="17"/>
      <c r="M23" s="17"/>
      <c r="N23" s="19"/>
      <c r="O23" s="17"/>
      <c r="P23" s="17"/>
      <c r="Q23" s="19"/>
      <c r="R23" s="17"/>
      <c r="S23" s="17"/>
      <c r="T23" s="19"/>
      <c r="U23" s="17"/>
      <c r="V23" s="17"/>
      <c r="W23" s="19"/>
      <c r="X23" s="17"/>
      <c r="Y23" s="17"/>
      <c r="Z23" s="19"/>
      <c r="AA23" s="17"/>
      <c r="AB23" s="17"/>
      <c r="AC23" s="19"/>
      <c r="AD23" s="17"/>
      <c r="AE23" s="17"/>
      <c r="AF23" s="19"/>
      <c r="AG23" s="17"/>
      <c r="AH23" s="17"/>
      <c r="AI23" s="19"/>
      <c r="AJ23" s="17"/>
      <c r="AK23" s="17"/>
      <c r="AL23" s="17"/>
      <c r="AM23" s="17"/>
      <c r="AN23" s="17"/>
      <c r="AO23" s="19"/>
      <c r="AP23" s="17"/>
      <c r="AQ23" s="17"/>
      <c r="AR23" s="19"/>
      <c r="AS23" s="17"/>
      <c r="AT23" s="17"/>
      <c r="AU23" s="19"/>
      <c r="AV23" s="17"/>
      <c r="AW23" s="17"/>
      <c r="AX23" s="19"/>
      <c r="AY23" s="17"/>
      <c r="AZ23" s="17"/>
      <c r="BA23" s="19"/>
      <c r="BB23" s="17"/>
      <c r="BC23" s="17"/>
      <c r="BD23" s="19"/>
      <c r="BE23" s="17"/>
      <c r="BF23" s="17"/>
      <c r="BG23" s="19"/>
      <c r="BH23" s="17"/>
      <c r="BI23" s="17"/>
      <c r="BJ23" s="19"/>
      <c r="BK23" s="17"/>
      <c r="BL23" s="17"/>
      <c r="BM23" s="19"/>
      <c r="BN23" s="17"/>
      <c r="BO23" s="17"/>
      <c r="BP23" s="19"/>
      <c r="BQ23" s="17"/>
      <c r="BR23" s="17"/>
      <c r="BS23" s="19"/>
      <c r="BT23" s="17"/>
      <c r="BU23" s="17"/>
      <c r="BV23" s="19"/>
      <c r="BW23" s="17"/>
      <c r="BX23" s="17"/>
      <c r="BY23" s="19"/>
      <c r="BZ23" s="17"/>
      <c r="CA23" s="17"/>
      <c r="CB23" s="19"/>
      <c r="CC23" s="17"/>
      <c r="CD23" s="17"/>
      <c r="CE23" s="19"/>
      <c r="CF23" s="17"/>
      <c r="CG23" s="17"/>
      <c r="CH23" s="19"/>
      <c r="CI23" s="17"/>
      <c r="CJ23" s="17"/>
    </row>
    <row r="24" spans="2:88" ht="40.5" hidden="1" customHeight="1">
      <c r="B24" s="15">
        <f t="shared" si="0"/>
        <v>38</v>
      </c>
      <c r="C24" s="16">
        <f t="shared" si="1"/>
        <v>43024</v>
      </c>
      <c r="D24" s="16"/>
      <c r="E24" s="19"/>
      <c r="F24" s="17"/>
      <c r="G24" s="17"/>
      <c r="H24" s="19"/>
      <c r="I24" s="17"/>
      <c r="J24" s="17"/>
      <c r="K24" s="19"/>
      <c r="L24" s="17"/>
      <c r="M24" s="17"/>
      <c r="N24" s="19"/>
      <c r="O24" s="17"/>
      <c r="P24" s="17"/>
      <c r="Q24" s="19"/>
      <c r="R24" s="17"/>
      <c r="S24" s="17"/>
      <c r="T24" s="19"/>
      <c r="U24" s="17"/>
      <c r="V24" s="17"/>
      <c r="W24" s="19"/>
      <c r="X24" s="17"/>
      <c r="Y24" s="17"/>
      <c r="Z24" s="19"/>
      <c r="AA24" s="17"/>
      <c r="AB24" s="17"/>
      <c r="AC24" s="19"/>
      <c r="AD24" s="17"/>
      <c r="AE24" s="17"/>
      <c r="AF24" s="19"/>
      <c r="AG24" s="17"/>
      <c r="AH24" s="17"/>
      <c r="AI24" s="19"/>
      <c r="AJ24" s="17"/>
      <c r="AK24" s="17"/>
      <c r="AL24" s="17"/>
      <c r="AM24" s="17"/>
      <c r="AN24" s="17"/>
      <c r="AO24" s="19"/>
      <c r="AP24" s="17"/>
      <c r="AQ24" s="17"/>
      <c r="AR24" s="19"/>
      <c r="AS24" s="17"/>
      <c r="AT24" s="17"/>
      <c r="AU24" s="19"/>
      <c r="AV24" s="17"/>
      <c r="AW24" s="17"/>
      <c r="AX24" s="19"/>
      <c r="AY24" s="17"/>
      <c r="AZ24" s="17"/>
      <c r="BA24" s="19"/>
      <c r="BB24" s="17"/>
      <c r="BC24" s="17"/>
      <c r="BD24" s="19"/>
      <c r="BE24" s="17"/>
      <c r="BF24" s="17"/>
      <c r="BG24" s="19"/>
      <c r="BH24" s="17"/>
      <c r="BI24" s="17"/>
      <c r="BJ24" s="19"/>
      <c r="BK24" s="17"/>
      <c r="BL24" s="17"/>
      <c r="BM24" s="19"/>
      <c r="BN24" s="17"/>
      <c r="BO24" s="17"/>
      <c r="BP24" s="19"/>
      <c r="BQ24" s="17"/>
      <c r="BR24" s="17"/>
      <c r="BS24" s="19"/>
      <c r="BT24" s="17"/>
      <c r="BU24" s="17"/>
      <c r="BV24" s="19"/>
      <c r="BW24" s="17"/>
      <c r="BX24" s="17"/>
      <c r="BY24" s="19"/>
      <c r="BZ24" s="17"/>
      <c r="CA24" s="17"/>
      <c r="CB24" s="19"/>
      <c r="CC24" s="17"/>
      <c r="CD24" s="17"/>
      <c r="CE24" s="19"/>
      <c r="CF24" s="17"/>
      <c r="CG24" s="17"/>
      <c r="CH24" s="19"/>
      <c r="CI24" s="17"/>
      <c r="CJ24" s="17"/>
    </row>
    <row r="25" spans="2:88" ht="81.75" hidden="1" customHeight="1">
      <c r="B25" s="15">
        <f>B24+1</f>
        <v>39</v>
      </c>
      <c r="C25" s="16">
        <f>C24+7</f>
        <v>43031</v>
      </c>
      <c r="D25" s="16"/>
      <c r="E25" s="19"/>
      <c r="F25" s="17"/>
      <c r="G25" s="17"/>
      <c r="H25" s="19"/>
      <c r="I25" s="17"/>
      <c r="J25" s="17"/>
      <c r="K25" s="19"/>
      <c r="L25" s="17"/>
      <c r="M25" s="17"/>
      <c r="N25" s="19"/>
      <c r="O25" s="17"/>
      <c r="P25" s="17"/>
      <c r="Q25" s="19"/>
      <c r="R25" s="17"/>
      <c r="S25" s="17"/>
      <c r="T25" s="19"/>
      <c r="U25" s="17"/>
      <c r="V25" s="17"/>
      <c r="W25" s="19"/>
      <c r="X25" s="17"/>
      <c r="Y25" s="17"/>
      <c r="Z25" s="19"/>
      <c r="AA25" s="17"/>
      <c r="AB25" s="17"/>
      <c r="AC25" s="19"/>
      <c r="AD25" s="17"/>
      <c r="AE25" s="17"/>
      <c r="AF25" s="19"/>
      <c r="AG25" s="17"/>
      <c r="AH25" s="17"/>
      <c r="AI25" s="19"/>
      <c r="AJ25" s="17"/>
      <c r="AK25" s="17"/>
      <c r="AL25" s="17"/>
      <c r="AM25" s="17"/>
      <c r="AN25" s="17"/>
      <c r="AO25" s="19"/>
      <c r="AP25" s="17"/>
      <c r="AQ25" s="17"/>
      <c r="AR25" s="19"/>
      <c r="AS25" s="17"/>
      <c r="AT25" s="17"/>
      <c r="AU25" s="19"/>
      <c r="AV25" s="17"/>
      <c r="AW25" s="17"/>
      <c r="AX25" s="19"/>
      <c r="AY25" s="17"/>
      <c r="AZ25" s="17"/>
      <c r="BA25" s="19"/>
      <c r="BB25" s="17"/>
      <c r="BC25" s="17"/>
      <c r="BD25" s="19"/>
      <c r="BE25" s="17"/>
      <c r="BF25" s="17"/>
      <c r="BG25" s="19"/>
      <c r="BH25" s="17"/>
      <c r="BI25" s="17"/>
      <c r="BJ25" s="19"/>
      <c r="BK25" s="17"/>
      <c r="BL25" s="17"/>
      <c r="BM25" s="19"/>
      <c r="BN25" s="17"/>
      <c r="BO25" s="17"/>
      <c r="BP25" s="19"/>
      <c r="BQ25" s="17"/>
      <c r="BR25" s="17"/>
      <c r="BS25" s="19"/>
      <c r="BT25" s="17"/>
      <c r="BU25" s="17"/>
      <c r="BV25" s="19"/>
      <c r="BW25" s="17"/>
      <c r="BX25" s="17"/>
      <c r="BY25" s="19"/>
      <c r="BZ25" s="17"/>
      <c r="CA25" s="17"/>
      <c r="CB25" s="19"/>
      <c r="CC25" s="17"/>
      <c r="CD25" s="17"/>
      <c r="CE25" s="19"/>
      <c r="CF25" s="17"/>
      <c r="CG25" s="17"/>
      <c r="CH25" s="19"/>
      <c r="CI25" s="17"/>
      <c r="CJ25" s="17"/>
    </row>
    <row r="26" spans="2:88" ht="20.25" hidden="1" customHeight="1">
      <c r="B26" s="15">
        <f>B25+1</f>
        <v>40</v>
      </c>
      <c r="C26" s="16">
        <f>C25+7</f>
        <v>43038</v>
      </c>
      <c r="D26" s="16"/>
      <c r="E26" s="19"/>
      <c r="F26" s="17"/>
      <c r="G26" s="17"/>
      <c r="H26" s="19"/>
      <c r="I26" s="17"/>
      <c r="J26" s="17"/>
      <c r="K26" s="19"/>
      <c r="L26" s="17"/>
      <c r="M26" s="17"/>
      <c r="N26" s="19"/>
      <c r="O26" s="17"/>
      <c r="P26" s="17"/>
      <c r="Q26" s="19"/>
      <c r="R26" s="17"/>
      <c r="S26" s="17"/>
      <c r="T26" s="19"/>
      <c r="U26" s="17"/>
      <c r="V26" s="17"/>
      <c r="W26" s="19"/>
      <c r="X26" s="17"/>
      <c r="Y26" s="17"/>
      <c r="Z26" s="19"/>
      <c r="AA26" s="17"/>
      <c r="AB26" s="17"/>
      <c r="AC26" s="19"/>
      <c r="AD26" s="17"/>
      <c r="AE26" s="17"/>
      <c r="AF26" s="19"/>
      <c r="AG26" s="17"/>
      <c r="AH26" s="17"/>
      <c r="AI26" s="19"/>
      <c r="AJ26" s="17"/>
      <c r="AK26" s="17"/>
      <c r="AL26" s="17"/>
      <c r="AM26" s="17"/>
      <c r="AN26" s="17"/>
      <c r="AO26" s="19"/>
      <c r="AP26" s="17"/>
      <c r="AQ26" s="17"/>
      <c r="AR26" s="19"/>
      <c r="AS26" s="17"/>
      <c r="AT26" s="17"/>
      <c r="AU26" s="19"/>
      <c r="AV26" s="17"/>
      <c r="AW26" s="17"/>
      <c r="AX26" s="19"/>
      <c r="AY26" s="17"/>
      <c r="AZ26" s="17"/>
      <c r="BA26" s="19"/>
      <c r="BB26" s="17"/>
      <c r="BC26" s="17"/>
      <c r="BD26" s="19"/>
      <c r="BE26" s="17"/>
      <c r="BF26" s="17"/>
      <c r="BG26" s="19"/>
      <c r="BH26" s="17"/>
      <c r="BI26" s="17"/>
      <c r="BJ26" s="19"/>
      <c r="BK26" s="17"/>
      <c r="BL26" s="17"/>
      <c r="BM26" s="19"/>
      <c r="BN26" s="17"/>
      <c r="BO26" s="17"/>
      <c r="BP26" s="19"/>
      <c r="BQ26" s="17"/>
      <c r="BR26" s="17"/>
      <c r="BS26" s="19"/>
      <c r="BT26" s="17"/>
      <c r="BU26" s="17"/>
      <c r="BV26" s="19"/>
      <c r="BW26" s="17"/>
      <c r="BX26" s="17"/>
      <c r="BY26" s="19"/>
      <c r="BZ26" s="17"/>
      <c r="CA26" s="17"/>
      <c r="CB26" s="19"/>
      <c r="CC26" s="17"/>
      <c r="CD26" s="17"/>
      <c r="CE26" s="19"/>
      <c r="CF26" s="17"/>
      <c r="CG26" s="17"/>
      <c r="CH26" s="19"/>
      <c r="CI26" s="17"/>
      <c r="CJ26" s="17"/>
    </row>
    <row r="27" spans="2:88" ht="40.5" hidden="1" customHeight="1">
      <c r="B27" s="15">
        <f t="shared" si="0"/>
        <v>41</v>
      </c>
      <c r="C27" s="16">
        <f t="shared" si="1"/>
        <v>43045</v>
      </c>
      <c r="D27" s="16"/>
      <c r="E27" s="19"/>
      <c r="F27" s="17"/>
      <c r="G27" s="17"/>
      <c r="H27" s="19"/>
      <c r="I27" s="17"/>
      <c r="J27" s="17"/>
      <c r="K27" s="19"/>
      <c r="L27" s="17"/>
      <c r="M27" s="17"/>
      <c r="N27" s="19"/>
      <c r="O27" s="17"/>
      <c r="P27" s="17"/>
      <c r="Q27" s="19"/>
      <c r="R27" s="17"/>
      <c r="S27" s="17"/>
      <c r="T27" s="19"/>
      <c r="U27" s="17"/>
      <c r="V27" s="17"/>
      <c r="W27" s="19"/>
      <c r="X27" s="17"/>
      <c r="Y27" s="17"/>
      <c r="Z27" s="19"/>
      <c r="AA27" s="17"/>
      <c r="AB27" s="17"/>
      <c r="AC27" s="19"/>
      <c r="AD27" s="17"/>
      <c r="AE27" s="17"/>
      <c r="AF27" s="19"/>
      <c r="AG27" s="17"/>
      <c r="AH27" s="17"/>
      <c r="AI27" s="19"/>
      <c r="AJ27" s="17"/>
      <c r="AK27" s="17"/>
      <c r="AL27" s="17"/>
      <c r="AM27" s="17"/>
      <c r="AN27" s="17"/>
      <c r="AO27" s="19"/>
      <c r="AP27" s="17"/>
      <c r="AQ27" s="17"/>
      <c r="AR27" s="19"/>
      <c r="AS27" s="17"/>
      <c r="AT27" s="17"/>
      <c r="AU27" s="19"/>
      <c r="AV27" s="17"/>
      <c r="AW27" s="17"/>
      <c r="AX27" s="19"/>
      <c r="AY27" s="17"/>
      <c r="AZ27" s="17"/>
      <c r="BA27" s="19"/>
      <c r="BB27" s="17"/>
      <c r="BC27" s="17"/>
      <c r="BD27" s="19"/>
      <c r="BE27" s="17"/>
      <c r="BF27" s="17"/>
      <c r="BG27" s="19"/>
      <c r="BH27" s="17"/>
      <c r="BI27" s="17"/>
      <c r="BJ27" s="19"/>
      <c r="BK27" s="17"/>
      <c r="BL27" s="17"/>
      <c r="BM27" s="19"/>
      <c r="BN27" s="17"/>
      <c r="BO27" s="17"/>
      <c r="BP27" s="19"/>
      <c r="BQ27" s="17"/>
      <c r="BR27" s="17"/>
      <c r="BS27" s="19"/>
      <c r="BT27" s="17"/>
      <c r="BU27" s="17"/>
      <c r="BV27" s="19"/>
      <c r="BW27" s="17"/>
      <c r="BX27" s="17"/>
      <c r="BY27" s="19"/>
      <c r="BZ27" s="17"/>
      <c r="CA27" s="17"/>
      <c r="CB27" s="19"/>
      <c r="CC27" s="17"/>
      <c r="CD27" s="17"/>
      <c r="CE27" s="19"/>
      <c r="CF27" s="17"/>
      <c r="CG27" s="17"/>
      <c r="CH27" s="19"/>
      <c r="CI27" s="17"/>
      <c r="CJ27" s="17"/>
    </row>
    <row r="28" spans="2:88" ht="222.75" hidden="1" customHeight="1">
      <c r="B28" s="15">
        <f t="shared" si="0"/>
        <v>42</v>
      </c>
      <c r="C28" s="16">
        <f t="shared" si="1"/>
        <v>43052</v>
      </c>
      <c r="D28" s="16"/>
      <c r="E28" s="19"/>
      <c r="F28" s="17"/>
      <c r="G28" s="17"/>
      <c r="H28" s="19"/>
      <c r="I28" s="17"/>
      <c r="J28" s="17"/>
      <c r="K28" s="19"/>
      <c r="L28" s="17"/>
      <c r="M28" s="17"/>
      <c r="N28" s="19"/>
      <c r="O28" s="17"/>
      <c r="P28" s="17"/>
      <c r="Q28" s="19"/>
      <c r="R28" s="17"/>
      <c r="S28" s="17"/>
      <c r="T28" s="19"/>
      <c r="U28" s="17"/>
      <c r="V28" s="17"/>
      <c r="W28" s="19"/>
      <c r="X28" s="17"/>
      <c r="Y28" s="17"/>
      <c r="Z28" s="19"/>
      <c r="AA28" s="17"/>
      <c r="AB28" s="17"/>
      <c r="AC28" s="19"/>
      <c r="AD28" s="17"/>
      <c r="AE28" s="17"/>
      <c r="AF28" s="19"/>
      <c r="AG28" s="17"/>
      <c r="AH28" s="17"/>
      <c r="AI28" s="19"/>
      <c r="AJ28" s="17"/>
      <c r="AK28" s="17"/>
      <c r="AL28" s="17"/>
      <c r="AM28" s="17"/>
      <c r="AN28" s="17"/>
      <c r="AO28" s="19"/>
      <c r="AP28" s="17"/>
      <c r="AQ28" s="17"/>
      <c r="AR28" s="19"/>
      <c r="AS28" s="17"/>
      <c r="AT28" s="17"/>
      <c r="AU28" s="19"/>
      <c r="AV28" s="17"/>
      <c r="AW28" s="17"/>
      <c r="AX28" s="19"/>
      <c r="AY28" s="17"/>
      <c r="AZ28" s="17"/>
      <c r="BA28" s="19"/>
      <c r="BB28" s="17"/>
      <c r="BC28" s="17"/>
      <c r="BD28" s="19"/>
      <c r="BE28" s="17"/>
      <c r="BF28" s="17"/>
      <c r="BG28" s="19"/>
      <c r="BH28" s="17"/>
      <c r="BI28" s="17"/>
      <c r="BJ28" s="19"/>
      <c r="BK28" s="17"/>
      <c r="BL28" s="17"/>
      <c r="BM28" s="19"/>
      <c r="BN28" s="17"/>
      <c r="BO28" s="17"/>
      <c r="BP28" s="19"/>
      <c r="BQ28" s="17"/>
      <c r="BR28" s="17"/>
      <c r="BS28" s="19"/>
      <c r="BT28" s="17"/>
      <c r="BU28" s="17"/>
      <c r="BV28" s="19"/>
      <c r="BW28" s="17"/>
      <c r="BX28" s="17"/>
      <c r="BY28" s="19"/>
      <c r="BZ28" s="17"/>
      <c r="CA28" s="17"/>
      <c r="CB28" s="19"/>
      <c r="CC28" s="17"/>
      <c r="CD28" s="17"/>
      <c r="CE28" s="19"/>
      <c r="CF28" s="17"/>
      <c r="CG28" s="17"/>
      <c r="CH28" s="19"/>
      <c r="CI28" s="17"/>
      <c r="CJ28" s="17"/>
    </row>
    <row r="29" spans="2:88" ht="20.25" hidden="1" customHeight="1">
      <c r="B29" s="15">
        <f t="shared" si="0"/>
        <v>43</v>
      </c>
      <c r="C29" s="16">
        <f t="shared" si="1"/>
        <v>43059</v>
      </c>
      <c r="D29" s="16"/>
      <c r="E29" s="19"/>
      <c r="F29" s="17"/>
      <c r="G29" s="17"/>
      <c r="H29" s="19"/>
      <c r="I29" s="17"/>
      <c r="J29" s="17"/>
      <c r="K29" s="19"/>
      <c r="L29" s="17"/>
      <c r="M29" s="17"/>
      <c r="N29" s="19"/>
      <c r="O29" s="17"/>
      <c r="P29" s="17"/>
      <c r="Q29" s="19"/>
      <c r="R29" s="17"/>
      <c r="S29" s="17"/>
      <c r="T29" s="19"/>
      <c r="U29" s="17"/>
      <c r="V29" s="17"/>
      <c r="W29" s="19"/>
      <c r="X29" s="17"/>
      <c r="Y29" s="17"/>
      <c r="Z29" s="19"/>
      <c r="AA29" s="17"/>
      <c r="AB29" s="17"/>
      <c r="AC29" s="19"/>
      <c r="AD29" s="17"/>
      <c r="AE29" s="17"/>
      <c r="AF29" s="19"/>
      <c r="AG29" s="17"/>
      <c r="AH29" s="17"/>
      <c r="AI29" s="19"/>
      <c r="AJ29" s="17"/>
      <c r="AK29" s="17"/>
      <c r="AL29" s="17"/>
      <c r="AM29" s="17"/>
      <c r="AN29" s="17"/>
      <c r="AO29" s="19"/>
      <c r="AP29" s="17"/>
      <c r="AQ29" s="17"/>
      <c r="AR29" s="19"/>
      <c r="AS29" s="17"/>
      <c r="AT29" s="17"/>
      <c r="AU29" s="19"/>
      <c r="AV29" s="17"/>
      <c r="AW29" s="17"/>
      <c r="AX29" s="19"/>
      <c r="AY29" s="17"/>
      <c r="AZ29" s="17"/>
      <c r="BA29" s="19"/>
      <c r="BB29" s="17"/>
      <c r="BC29" s="17"/>
      <c r="BD29" s="19"/>
      <c r="BE29" s="17"/>
      <c r="BF29" s="17"/>
      <c r="BG29" s="19"/>
      <c r="BH29" s="17"/>
      <c r="BI29" s="17"/>
      <c r="BJ29" s="19"/>
      <c r="BK29" s="17"/>
      <c r="BL29" s="17"/>
      <c r="BM29" s="19"/>
      <c r="BN29" s="17"/>
      <c r="BO29" s="17"/>
      <c r="BP29" s="19"/>
      <c r="BQ29" s="17"/>
      <c r="BR29" s="17"/>
      <c r="BS29" s="19"/>
      <c r="BT29" s="17"/>
      <c r="BU29" s="17"/>
      <c r="BV29" s="19"/>
      <c r="BW29" s="17"/>
      <c r="BX29" s="17"/>
      <c r="BY29" s="19"/>
      <c r="BZ29" s="17"/>
      <c r="CA29" s="17"/>
      <c r="CB29" s="19"/>
      <c r="CC29" s="17"/>
      <c r="CD29" s="17"/>
      <c r="CE29" s="19"/>
      <c r="CF29" s="17"/>
      <c r="CG29" s="17"/>
      <c r="CH29" s="19"/>
      <c r="CI29" s="17"/>
      <c r="CJ29" s="17"/>
    </row>
    <row r="30" spans="2:88" ht="20.25" hidden="1" customHeight="1">
      <c r="B30" s="15">
        <f t="shared" si="0"/>
        <v>44</v>
      </c>
      <c r="C30" s="16">
        <f t="shared" si="1"/>
        <v>43066</v>
      </c>
      <c r="D30" s="16"/>
      <c r="E30" s="19"/>
      <c r="F30" s="17"/>
      <c r="G30" s="17"/>
      <c r="H30" s="19"/>
      <c r="I30" s="17"/>
      <c r="J30" s="17"/>
      <c r="K30" s="19"/>
      <c r="L30" s="17"/>
      <c r="M30" s="17"/>
      <c r="N30" s="19"/>
      <c r="O30" s="17"/>
      <c r="P30" s="17"/>
      <c r="Q30" s="19"/>
      <c r="R30" s="17"/>
      <c r="S30" s="17"/>
      <c r="T30" s="19"/>
      <c r="U30" s="17"/>
      <c r="V30" s="17"/>
      <c r="W30" s="19"/>
      <c r="X30" s="17"/>
      <c r="Y30" s="17"/>
      <c r="Z30" s="19"/>
      <c r="AA30" s="17"/>
      <c r="AB30" s="17"/>
      <c r="AC30" s="19"/>
      <c r="AD30" s="17"/>
      <c r="AE30" s="17"/>
      <c r="AF30" s="19"/>
      <c r="AG30" s="17"/>
      <c r="AH30" s="17"/>
      <c r="AI30" s="19"/>
      <c r="AJ30" s="17"/>
      <c r="AK30" s="17"/>
      <c r="AL30" s="17"/>
      <c r="AM30" s="17"/>
      <c r="AN30" s="17"/>
      <c r="AO30" s="19"/>
      <c r="AP30" s="17"/>
      <c r="AQ30" s="17"/>
      <c r="AR30" s="19"/>
      <c r="AS30" s="17"/>
      <c r="AT30" s="17"/>
      <c r="AU30" s="19"/>
      <c r="AV30" s="17"/>
      <c r="AW30" s="17"/>
      <c r="AX30" s="19"/>
      <c r="AY30" s="17"/>
      <c r="AZ30" s="17"/>
      <c r="BA30" s="19"/>
      <c r="BB30" s="17"/>
      <c r="BC30" s="17"/>
      <c r="BD30" s="19"/>
      <c r="BE30" s="17"/>
      <c r="BF30" s="17"/>
      <c r="BG30" s="19"/>
      <c r="BH30" s="17"/>
      <c r="BI30" s="17"/>
      <c r="BJ30" s="19"/>
      <c r="BK30" s="17"/>
      <c r="BL30" s="17"/>
      <c r="BM30" s="19"/>
      <c r="BN30" s="17"/>
      <c r="BO30" s="17"/>
      <c r="BP30" s="19"/>
      <c r="BQ30" s="17"/>
      <c r="BR30" s="17"/>
      <c r="BS30" s="19"/>
      <c r="BT30" s="17"/>
      <c r="BU30" s="17"/>
      <c r="BV30" s="19"/>
      <c r="BW30" s="17"/>
      <c r="BX30" s="17"/>
      <c r="BY30" s="19"/>
      <c r="BZ30" s="17"/>
      <c r="CA30" s="17"/>
      <c r="CB30" s="19"/>
      <c r="CC30" s="17"/>
      <c r="CD30" s="17"/>
      <c r="CE30" s="19"/>
      <c r="CF30" s="17"/>
      <c r="CG30" s="17"/>
      <c r="CH30" s="19"/>
      <c r="CI30" s="17"/>
      <c r="CJ30" s="17"/>
    </row>
    <row r="31" spans="2:88" ht="20.25" hidden="1" customHeight="1">
      <c r="B31" s="15">
        <f t="shared" si="0"/>
        <v>45</v>
      </c>
      <c r="C31" s="16">
        <f t="shared" si="1"/>
        <v>43073</v>
      </c>
      <c r="D31" s="16"/>
      <c r="E31" s="19"/>
      <c r="F31" s="17"/>
      <c r="G31" s="17"/>
      <c r="H31" s="19"/>
      <c r="I31" s="17"/>
      <c r="J31" s="17"/>
      <c r="K31" s="19"/>
      <c r="L31" s="17"/>
      <c r="M31" s="17"/>
      <c r="N31" s="19"/>
      <c r="O31" s="17"/>
      <c r="P31" s="17"/>
      <c r="Q31" s="19"/>
      <c r="R31" s="17"/>
      <c r="S31" s="17"/>
      <c r="T31" s="19"/>
      <c r="U31" s="17"/>
      <c r="V31" s="17"/>
      <c r="W31" s="19"/>
      <c r="X31" s="17"/>
      <c r="Y31" s="17"/>
      <c r="Z31" s="19"/>
      <c r="AA31" s="17"/>
      <c r="AB31" s="17"/>
      <c r="AC31" s="19"/>
      <c r="AD31" s="17"/>
      <c r="AE31" s="17"/>
      <c r="AF31" s="19"/>
      <c r="AG31" s="17"/>
      <c r="AH31" s="17"/>
      <c r="AI31" s="19"/>
      <c r="AJ31" s="17"/>
      <c r="AK31" s="17"/>
      <c r="AL31" s="17"/>
      <c r="AM31" s="17"/>
      <c r="AN31" s="17"/>
      <c r="AO31" s="19"/>
      <c r="AP31" s="17"/>
      <c r="AQ31" s="17"/>
      <c r="AR31" s="19"/>
      <c r="AS31" s="17"/>
      <c r="AT31" s="17"/>
      <c r="AU31" s="19"/>
      <c r="AV31" s="17"/>
      <c r="AW31" s="17"/>
      <c r="AX31" s="19"/>
      <c r="AY31" s="17"/>
      <c r="AZ31" s="17"/>
      <c r="BA31" s="19"/>
      <c r="BB31" s="17"/>
      <c r="BC31" s="17"/>
      <c r="BD31" s="19"/>
      <c r="BE31" s="17"/>
      <c r="BF31" s="17"/>
      <c r="BG31" s="19"/>
      <c r="BH31" s="17"/>
      <c r="BI31" s="17"/>
      <c r="BJ31" s="19"/>
      <c r="BK31" s="17"/>
      <c r="BL31" s="17"/>
      <c r="BM31" s="19"/>
      <c r="BN31" s="17"/>
      <c r="BO31" s="17"/>
      <c r="BP31" s="19"/>
      <c r="BQ31" s="17"/>
      <c r="BR31" s="17"/>
      <c r="BS31" s="19"/>
      <c r="BT31" s="17"/>
      <c r="BU31" s="17"/>
      <c r="BV31" s="19"/>
      <c r="BW31" s="17"/>
      <c r="BX31" s="17"/>
      <c r="BY31" s="19"/>
      <c r="BZ31" s="17"/>
      <c r="CA31" s="17"/>
      <c r="CB31" s="19"/>
      <c r="CC31" s="17"/>
      <c r="CD31" s="17"/>
      <c r="CE31" s="19"/>
      <c r="CF31" s="17"/>
      <c r="CG31" s="17"/>
      <c r="CH31" s="19"/>
      <c r="CI31" s="17"/>
      <c r="CJ31" s="17"/>
    </row>
    <row r="32" spans="2:88" ht="20.25" hidden="1" customHeight="1">
      <c r="B32" s="15">
        <f t="shared" si="0"/>
        <v>46</v>
      </c>
      <c r="C32" s="16">
        <f t="shared" si="1"/>
        <v>43080</v>
      </c>
      <c r="D32" s="16"/>
      <c r="E32" s="19"/>
      <c r="F32" s="17"/>
      <c r="G32" s="17"/>
      <c r="H32" s="19"/>
      <c r="I32" s="17"/>
      <c r="J32" s="17"/>
      <c r="K32" s="19"/>
      <c r="L32" s="17"/>
      <c r="M32" s="17"/>
      <c r="N32" s="19"/>
      <c r="O32" s="17"/>
      <c r="P32" s="17"/>
      <c r="Q32" s="19"/>
      <c r="R32" s="17"/>
      <c r="S32" s="17"/>
      <c r="T32" s="19"/>
      <c r="U32" s="17"/>
      <c r="V32" s="17"/>
      <c r="W32" s="19"/>
      <c r="X32" s="17"/>
      <c r="Y32" s="17"/>
      <c r="Z32" s="19"/>
      <c r="AA32" s="17"/>
      <c r="AB32" s="17"/>
      <c r="AC32" s="19"/>
      <c r="AD32" s="17"/>
      <c r="AE32" s="17"/>
      <c r="AF32" s="19"/>
      <c r="AG32" s="17"/>
      <c r="AH32" s="17"/>
      <c r="AI32" s="19"/>
      <c r="AJ32" s="17"/>
      <c r="AK32" s="17"/>
      <c r="AL32" s="17"/>
      <c r="AM32" s="17"/>
      <c r="AN32" s="17"/>
      <c r="AO32" s="19"/>
      <c r="AP32" s="17"/>
      <c r="AQ32" s="17"/>
      <c r="AR32" s="19"/>
      <c r="AS32" s="17"/>
      <c r="AT32" s="17"/>
      <c r="AU32" s="19"/>
      <c r="AV32" s="17"/>
      <c r="AW32" s="17"/>
      <c r="AX32" s="19"/>
      <c r="AY32" s="17"/>
      <c r="AZ32" s="17"/>
      <c r="BA32" s="19"/>
      <c r="BB32" s="17"/>
      <c r="BC32" s="17"/>
      <c r="BD32" s="19"/>
      <c r="BE32" s="17"/>
      <c r="BF32" s="17"/>
      <c r="BG32" s="19"/>
      <c r="BH32" s="17"/>
      <c r="BI32" s="17"/>
      <c r="BJ32" s="19"/>
      <c r="BK32" s="17"/>
      <c r="BL32" s="17"/>
      <c r="BM32" s="19"/>
      <c r="BN32" s="17"/>
      <c r="BO32" s="17"/>
      <c r="BP32" s="19"/>
      <c r="BQ32" s="17"/>
      <c r="BR32" s="17"/>
      <c r="BS32" s="19"/>
      <c r="BT32" s="17"/>
      <c r="BU32" s="17"/>
      <c r="BV32" s="19"/>
      <c r="BW32" s="17"/>
      <c r="BX32" s="17"/>
      <c r="BY32" s="19"/>
      <c r="BZ32" s="17"/>
      <c r="CA32" s="17"/>
      <c r="CB32" s="19"/>
      <c r="CC32" s="17"/>
      <c r="CD32" s="17"/>
      <c r="CE32" s="19"/>
      <c r="CF32" s="17"/>
      <c r="CG32" s="17"/>
      <c r="CH32" s="19"/>
      <c r="CI32" s="17"/>
      <c r="CJ32" s="17"/>
    </row>
    <row r="33" spans="2:88" ht="20.25" hidden="1" customHeight="1">
      <c r="B33" s="15">
        <f t="shared" si="0"/>
        <v>47</v>
      </c>
      <c r="C33" s="16">
        <f t="shared" si="1"/>
        <v>43087</v>
      </c>
      <c r="D33" s="16"/>
      <c r="E33" s="19"/>
      <c r="F33" s="17"/>
      <c r="G33" s="17"/>
      <c r="H33" s="19"/>
      <c r="I33" s="17"/>
      <c r="J33" s="17"/>
      <c r="K33" s="19"/>
      <c r="L33" s="17"/>
      <c r="M33" s="17"/>
      <c r="N33" s="19"/>
      <c r="O33" s="17"/>
      <c r="P33" s="17"/>
      <c r="Q33" s="19"/>
      <c r="R33" s="17"/>
      <c r="S33" s="17"/>
      <c r="T33" s="19"/>
      <c r="U33" s="17"/>
      <c r="V33" s="17"/>
      <c r="W33" s="19"/>
      <c r="X33" s="17"/>
      <c r="Y33" s="17"/>
      <c r="Z33" s="19"/>
      <c r="AA33" s="17"/>
      <c r="AB33" s="17"/>
      <c r="AC33" s="19"/>
      <c r="AD33" s="17"/>
      <c r="AE33" s="17"/>
      <c r="AF33" s="19"/>
      <c r="AG33" s="17"/>
      <c r="AH33" s="17"/>
      <c r="AI33" s="19"/>
      <c r="AJ33" s="17"/>
      <c r="AK33" s="17"/>
      <c r="AL33" s="17"/>
      <c r="AM33" s="17"/>
      <c r="AN33" s="17"/>
      <c r="AO33" s="19"/>
      <c r="AP33" s="17"/>
      <c r="AQ33" s="17"/>
      <c r="AR33" s="19"/>
      <c r="AS33" s="17"/>
      <c r="AT33" s="17"/>
      <c r="AU33" s="19"/>
      <c r="AV33" s="17"/>
      <c r="AW33" s="17"/>
      <c r="AX33" s="19"/>
      <c r="AY33" s="17"/>
      <c r="AZ33" s="17"/>
      <c r="BA33" s="19"/>
      <c r="BB33" s="17"/>
      <c r="BC33" s="17"/>
      <c r="BD33" s="19"/>
      <c r="BE33" s="17"/>
      <c r="BF33" s="17"/>
      <c r="BG33" s="19"/>
      <c r="BH33" s="17"/>
      <c r="BI33" s="17"/>
      <c r="BJ33" s="19"/>
      <c r="BK33" s="17"/>
      <c r="BL33" s="17"/>
      <c r="BM33" s="19"/>
      <c r="BN33" s="17"/>
      <c r="BO33" s="17"/>
      <c r="BP33" s="19"/>
      <c r="BQ33" s="17"/>
      <c r="BR33" s="17"/>
      <c r="BS33" s="19"/>
      <c r="BT33" s="17"/>
      <c r="BU33" s="17"/>
      <c r="BV33" s="19"/>
      <c r="BW33" s="17"/>
      <c r="BX33" s="17"/>
      <c r="BY33" s="19"/>
      <c r="BZ33" s="17"/>
      <c r="CA33" s="17"/>
      <c r="CB33" s="19"/>
      <c r="CC33" s="17"/>
      <c r="CD33" s="17"/>
      <c r="CE33" s="19"/>
      <c r="CF33" s="17"/>
      <c r="CG33" s="17"/>
      <c r="CH33" s="19"/>
      <c r="CI33" s="17"/>
      <c r="CJ33" s="17"/>
    </row>
    <row r="34" spans="2:88" ht="20.25" hidden="1" customHeight="1">
      <c r="B34" s="15">
        <f t="shared" si="0"/>
        <v>48</v>
      </c>
      <c r="C34" s="16">
        <f t="shared" si="1"/>
        <v>43094</v>
      </c>
      <c r="D34" s="16"/>
      <c r="E34" s="19"/>
      <c r="F34" s="17"/>
      <c r="G34" s="17"/>
      <c r="H34" s="19"/>
      <c r="I34" s="17"/>
      <c r="J34" s="17"/>
      <c r="K34" s="19"/>
      <c r="L34" s="17"/>
      <c r="M34" s="17"/>
      <c r="N34" s="19"/>
      <c r="O34" s="17"/>
      <c r="P34" s="17"/>
      <c r="Q34" s="19"/>
      <c r="R34" s="17"/>
      <c r="S34" s="17"/>
      <c r="T34" s="19"/>
      <c r="U34" s="17"/>
      <c r="V34" s="17"/>
      <c r="W34" s="19"/>
      <c r="X34" s="17"/>
      <c r="Y34" s="17"/>
      <c r="Z34" s="19"/>
      <c r="AA34" s="17"/>
      <c r="AB34" s="17"/>
      <c r="AC34" s="19"/>
      <c r="AD34" s="17"/>
      <c r="AE34" s="17"/>
      <c r="AF34" s="19"/>
      <c r="AG34" s="17"/>
      <c r="AH34" s="17"/>
      <c r="AI34" s="19"/>
      <c r="AJ34" s="17"/>
      <c r="AK34" s="17"/>
      <c r="AL34" s="17"/>
      <c r="AM34" s="17"/>
      <c r="AN34" s="17"/>
      <c r="AO34" s="19"/>
      <c r="AP34" s="17"/>
      <c r="AQ34" s="17"/>
      <c r="AR34" s="19"/>
      <c r="AS34" s="17"/>
      <c r="AT34" s="17"/>
      <c r="AU34" s="19"/>
      <c r="AV34" s="17"/>
      <c r="AW34" s="17"/>
      <c r="AX34" s="19"/>
      <c r="AY34" s="17"/>
      <c r="AZ34" s="17"/>
      <c r="BA34" s="19"/>
      <c r="BB34" s="17"/>
      <c r="BC34" s="17"/>
      <c r="BD34" s="19"/>
      <c r="BE34" s="17"/>
      <c r="BF34" s="17"/>
      <c r="BG34" s="19"/>
      <c r="BH34" s="17"/>
      <c r="BI34" s="17"/>
      <c r="BJ34" s="19"/>
      <c r="BK34" s="17"/>
      <c r="BL34" s="17"/>
      <c r="BM34" s="19"/>
      <c r="BN34" s="17"/>
      <c r="BO34" s="17"/>
      <c r="BP34" s="19"/>
      <c r="BQ34" s="17"/>
      <c r="BR34" s="17"/>
      <c r="BS34" s="19"/>
      <c r="BT34" s="17"/>
      <c r="BU34" s="17"/>
      <c r="BV34" s="19"/>
      <c r="BW34" s="17"/>
      <c r="BX34" s="17"/>
      <c r="BY34" s="19"/>
      <c r="BZ34" s="17"/>
      <c r="CA34" s="17"/>
      <c r="CB34" s="19"/>
      <c r="CC34" s="17"/>
      <c r="CD34" s="17"/>
      <c r="CE34" s="19"/>
      <c r="CF34" s="17"/>
      <c r="CG34" s="17"/>
      <c r="CH34" s="19"/>
      <c r="CI34" s="17"/>
      <c r="CJ34" s="17"/>
    </row>
    <row r="35" spans="2:88" ht="20.25" hidden="1" customHeight="1">
      <c r="B35" s="15">
        <f t="shared" si="0"/>
        <v>49</v>
      </c>
      <c r="C35" s="16">
        <f t="shared" si="1"/>
        <v>43101</v>
      </c>
      <c r="D35" s="16"/>
      <c r="E35" s="19"/>
      <c r="F35" s="17"/>
      <c r="G35" s="17"/>
      <c r="H35" s="19"/>
      <c r="I35" s="17"/>
      <c r="J35" s="17"/>
      <c r="K35" s="19"/>
      <c r="L35" s="17"/>
      <c r="M35" s="17"/>
      <c r="N35" s="19"/>
      <c r="O35" s="17"/>
      <c r="P35" s="17"/>
      <c r="Q35" s="19"/>
      <c r="R35" s="17"/>
      <c r="S35" s="17"/>
      <c r="T35" s="19"/>
      <c r="U35" s="17"/>
      <c r="V35" s="17"/>
      <c r="W35" s="19"/>
      <c r="X35" s="17"/>
      <c r="Y35" s="17"/>
      <c r="Z35" s="19"/>
      <c r="AA35" s="17"/>
      <c r="AB35" s="17"/>
      <c r="AC35" s="19"/>
      <c r="AD35" s="17"/>
      <c r="AE35" s="17"/>
      <c r="AF35" s="19"/>
      <c r="AG35" s="17"/>
      <c r="AH35" s="17"/>
      <c r="AI35" s="19"/>
      <c r="AJ35" s="17"/>
      <c r="AK35" s="17"/>
      <c r="AL35" s="17"/>
      <c r="AM35" s="17"/>
      <c r="AN35" s="17"/>
      <c r="AO35" s="19"/>
      <c r="AP35" s="17"/>
      <c r="AQ35" s="17"/>
      <c r="AR35" s="19"/>
      <c r="AS35" s="17"/>
      <c r="AT35" s="17"/>
      <c r="AU35" s="19"/>
      <c r="AV35" s="17"/>
      <c r="AW35" s="17"/>
      <c r="AX35" s="19"/>
      <c r="AY35" s="17"/>
      <c r="AZ35" s="17"/>
      <c r="BA35" s="19"/>
      <c r="BB35" s="17"/>
      <c r="BC35" s="17"/>
      <c r="BD35" s="19"/>
      <c r="BE35" s="17"/>
      <c r="BF35" s="17"/>
      <c r="BG35" s="19"/>
      <c r="BH35" s="17"/>
      <c r="BI35" s="17"/>
      <c r="BJ35" s="19"/>
      <c r="BK35" s="17"/>
      <c r="BL35" s="17"/>
      <c r="BM35" s="19"/>
      <c r="BN35" s="17"/>
      <c r="BO35" s="17"/>
      <c r="BP35" s="19"/>
      <c r="BQ35" s="17"/>
      <c r="BR35" s="17"/>
      <c r="BS35" s="19"/>
      <c r="BT35" s="17"/>
      <c r="BU35" s="17"/>
      <c r="BV35" s="19"/>
      <c r="BW35" s="17"/>
      <c r="BX35" s="17"/>
      <c r="BY35" s="19"/>
      <c r="BZ35" s="17"/>
      <c r="CA35" s="17"/>
      <c r="CB35" s="19"/>
      <c r="CC35" s="17"/>
      <c r="CD35" s="17"/>
      <c r="CE35" s="19"/>
      <c r="CF35" s="17"/>
      <c r="CG35" s="17"/>
      <c r="CH35" s="19"/>
      <c r="CI35" s="17"/>
      <c r="CJ35" s="17"/>
    </row>
    <row r="36" spans="2:88" ht="20.25" hidden="1" customHeight="1">
      <c r="B36" s="15">
        <f t="shared" si="0"/>
        <v>50</v>
      </c>
      <c r="C36" s="16">
        <f t="shared" si="1"/>
        <v>43108</v>
      </c>
      <c r="D36" s="16"/>
      <c r="E36" s="19"/>
      <c r="F36" s="17"/>
      <c r="G36" s="17"/>
      <c r="H36" s="19"/>
      <c r="I36" s="17"/>
      <c r="J36" s="17"/>
      <c r="K36" s="19"/>
      <c r="L36" s="17"/>
      <c r="M36" s="17"/>
      <c r="N36" s="19"/>
      <c r="O36" s="17"/>
      <c r="P36" s="17"/>
      <c r="Q36" s="19"/>
      <c r="R36" s="17"/>
      <c r="S36" s="17"/>
      <c r="T36" s="19"/>
      <c r="U36" s="17"/>
      <c r="V36" s="17"/>
      <c r="W36" s="19"/>
      <c r="X36" s="17"/>
      <c r="Y36" s="17"/>
      <c r="Z36" s="19"/>
      <c r="AA36" s="17"/>
      <c r="AB36" s="17"/>
      <c r="AC36" s="19"/>
      <c r="AD36" s="17"/>
      <c r="AE36" s="17"/>
      <c r="AF36" s="19"/>
      <c r="AG36" s="17"/>
      <c r="AH36" s="17"/>
      <c r="AI36" s="19"/>
      <c r="AJ36" s="17"/>
      <c r="AK36" s="17"/>
      <c r="AL36" s="17"/>
      <c r="AM36" s="17"/>
      <c r="AN36" s="17"/>
      <c r="AO36" s="19"/>
      <c r="AP36" s="17"/>
      <c r="AQ36" s="17"/>
      <c r="AR36" s="19"/>
      <c r="AS36" s="17"/>
      <c r="AT36" s="17"/>
      <c r="AU36" s="19"/>
      <c r="AV36" s="17"/>
      <c r="AW36" s="17"/>
      <c r="AX36" s="19"/>
      <c r="AY36" s="17"/>
      <c r="AZ36" s="17"/>
      <c r="BA36" s="19"/>
      <c r="BB36" s="17"/>
      <c r="BC36" s="17"/>
      <c r="BD36" s="19"/>
      <c r="BE36" s="17"/>
      <c r="BF36" s="17"/>
      <c r="BG36" s="19"/>
      <c r="BH36" s="17"/>
      <c r="BI36" s="17"/>
      <c r="BJ36" s="19"/>
      <c r="BK36" s="17"/>
      <c r="BL36" s="17"/>
      <c r="BM36" s="19"/>
      <c r="BN36" s="17"/>
      <c r="BO36" s="17"/>
      <c r="BP36" s="19"/>
      <c r="BQ36" s="17"/>
      <c r="BR36" s="17"/>
      <c r="BS36" s="19"/>
      <c r="BT36" s="17"/>
      <c r="BU36" s="17"/>
      <c r="BV36" s="19"/>
      <c r="BW36" s="17"/>
      <c r="BX36" s="17"/>
      <c r="BY36" s="19"/>
      <c r="BZ36" s="17"/>
      <c r="CA36" s="17"/>
      <c r="CB36" s="19"/>
      <c r="CC36" s="17"/>
      <c r="CD36" s="17"/>
      <c r="CE36" s="19"/>
      <c r="CF36" s="17"/>
      <c r="CG36" s="17"/>
      <c r="CH36" s="19"/>
      <c r="CI36" s="17"/>
      <c r="CJ36" s="17"/>
    </row>
    <row r="37" spans="2:88" ht="20.25" hidden="1" customHeight="1">
      <c r="B37" s="15">
        <f t="shared" si="0"/>
        <v>51</v>
      </c>
      <c r="C37" s="16">
        <f t="shared" si="1"/>
        <v>43115</v>
      </c>
      <c r="D37" s="16"/>
      <c r="E37" s="19"/>
      <c r="F37" s="17"/>
      <c r="G37" s="17"/>
      <c r="H37" s="19"/>
      <c r="I37" s="17"/>
      <c r="J37" s="17"/>
      <c r="K37" s="19"/>
      <c r="L37" s="17"/>
      <c r="M37" s="17"/>
      <c r="N37" s="19"/>
      <c r="O37" s="17"/>
      <c r="P37" s="17"/>
      <c r="Q37" s="19"/>
      <c r="R37" s="17"/>
      <c r="S37" s="17"/>
      <c r="T37" s="19"/>
      <c r="U37" s="17"/>
      <c r="V37" s="17"/>
      <c r="W37" s="19"/>
      <c r="X37" s="17"/>
      <c r="Y37" s="17"/>
      <c r="Z37" s="19"/>
      <c r="AA37" s="17"/>
      <c r="AB37" s="17"/>
      <c r="AC37" s="19"/>
      <c r="AD37" s="17"/>
      <c r="AE37" s="17"/>
      <c r="AF37" s="19"/>
      <c r="AG37" s="17"/>
      <c r="AH37" s="17"/>
      <c r="AI37" s="19"/>
      <c r="AJ37" s="17"/>
      <c r="AK37" s="17"/>
      <c r="AL37" s="17"/>
      <c r="AM37" s="17"/>
      <c r="AN37" s="17"/>
      <c r="AO37" s="19"/>
      <c r="AP37" s="17"/>
      <c r="AQ37" s="17"/>
      <c r="AR37" s="19"/>
      <c r="AS37" s="17"/>
      <c r="AT37" s="17"/>
      <c r="AU37" s="19"/>
      <c r="AV37" s="17"/>
      <c r="AW37" s="17"/>
      <c r="AX37" s="19"/>
      <c r="AY37" s="17"/>
      <c r="AZ37" s="17"/>
      <c r="BA37" s="19"/>
      <c r="BB37" s="17"/>
      <c r="BC37" s="17"/>
      <c r="BD37" s="19"/>
      <c r="BE37" s="17"/>
      <c r="BF37" s="17"/>
      <c r="BG37" s="19"/>
      <c r="BH37" s="17"/>
      <c r="BI37" s="17"/>
      <c r="BJ37" s="19"/>
      <c r="BK37" s="17"/>
      <c r="BL37" s="17"/>
      <c r="BM37" s="19"/>
      <c r="BN37" s="17"/>
      <c r="BO37" s="17"/>
      <c r="BP37" s="19"/>
      <c r="BQ37" s="17"/>
      <c r="BR37" s="17"/>
      <c r="BS37" s="19"/>
      <c r="BT37" s="17"/>
      <c r="BU37" s="17"/>
      <c r="BV37" s="19"/>
      <c r="BW37" s="17"/>
      <c r="BX37" s="17"/>
      <c r="BY37" s="19"/>
      <c r="BZ37" s="17"/>
      <c r="CA37" s="17"/>
      <c r="CB37" s="19"/>
      <c r="CC37" s="17"/>
      <c r="CD37" s="17"/>
      <c r="CE37" s="19"/>
      <c r="CF37" s="17"/>
      <c r="CG37" s="17"/>
      <c r="CH37" s="19"/>
      <c r="CI37" s="17"/>
      <c r="CJ37" s="17"/>
    </row>
    <row r="38" spans="2:88" ht="20.25" hidden="1" customHeight="1">
      <c r="B38" s="15">
        <f t="shared" si="0"/>
        <v>52</v>
      </c>
      <c r="C38" s="16">
        <f t="shared" si="1"/>
        <v>43122</v>
      </c>
      <c r="D38" s="16"/>
      <c r="E38" s="19"/>
      <c r="F38" s="17"/>
      <c r="G38" s="17"/>
      <c r="H38" s="19"/>
      <c r="I38" s="17"/>
      <c r="J38" s="17"/>
      <c r="K38" s="19"/>
      <c r="L38" s="17"/>
      <c r="M38" s="17"/>
      <c r="N38" s="19"/>
      <c r="O38" s="17"/>
      <c r="P38" s="17"/>
      <c r="Q38" s="19"/>
      <c r="R38" s="17"/>
      <c r="S38" s="17"/>
      <c r="T38" s="19"/>
      <c r="U38" s="17"/>
      <c r="V38" s="17"/>
      <c r="W38" s="19"/>
      <c r="X38" s="17"/>
      <c r="Y38" s="17"/>
      <c r="Z38" s="19"/>
      <c r="AA38" s="17"/>
      <c r="AB38" s="17"/>
      <c r="AC38" s="19"/>
      <c r="AD38" s="17"/>
      <c r="AE38" s="17"/>
      <c r="AF38" s="19"/>
      <c r="AG38" s="17"/>
      <c r="AH38" s="17"/>
      <c r="AI38" s="19"/>
      <c r="AJ38" s="17"/>
      <c r="AK38" s="17"/>
      <c r="AL38" s="17"/>
      <c r="AM38" s="17"/>
      <c r="AN38" s="17"/>
      <c r="AO38" s="19"/>
      <c r="AP38" s="17"/>
      <c r="AQ38" s="17"/>
      <c r="AR38" s="19"/>
      <c r="AS38" s="17"/>
      <c r="AT38" s="17"/>
      <c r="AU38" s="19"/>
      <c r="AV38" s="17"/>
      <c r="AW38" s="17"/>
      <c r="AX38" s="19"/>
      <c r="AY38" s="17"/>
      <c r="AZ38" s="17"/>
      <c r="BA38" s="19"/>
      <c r="BB38" s="17"/>
      <c r="BC38" s="17"/>
      <c r="BD38" s="19"/>
      <c r="BE38" s="17"/>
      <c r="BF38" s="17"/>
      <c r="BG38" s="19"/>
      <c r="BH38" s="17"/>
      <c r="BI38" s="17"/>
      <c r="BJ38" s="19"/>
      <c r="BK38" s="17"/>
      <c r="BL38" s="17"/>
      <c r="BM38" s="19"/>
      <c r="BN38" s="17"/>
      <c r="BO38" s="17"/>
      <c r="BP38" s="19"/>
      <c r="BQ38" s="17"/>
      <c r="BR38" s="17"/>
      <c r="BS38" s="19"/>
      <c r="BT38" s="17"/>
      <c r="BU38" s="17"/>
      <c r="BV38" s="19"/>
      <c r="BW38" s="17"/>
      <c r="BX38" s="17"/>
      <c r="BY38" s="19"/>
      <c r="BZ38" s="17"/>
      <c r="CA38" s="17"/>
      <c r="CB38" s="19"/>
      <c r="CC38" s="17"/>
      <c r="CD38" s="17"/>
      <c r="CE38" s="19"/>
      <c r="CF38" s="17"/>
      <c r="CG38" s="17"/>
      <c r="CH38" s="19"/>
      <c r="CI38" s="17"/>
      <c r="CJ38" s="17"/>
    </row>
    <row r="39" spans="2:88" ht="20.25" hidden="1" customHeight="1">
      <c r="B39" s="15">
        <f t="shared" si="0"/>
        <v>53</v>
      </c>
      <c r="C39" s="16">
        <f t="shared" si="1"/>
        <v>43129</v>
      </c>
      <c r="D39" s="16"/>
      <c r="E39" s="19"/>
      <c r="F39" s="17"/>
      <c r="G39" s="17"/>
      <c r="H39" s="19"/>
      <c r="I39" s="17"/>
      <c r="J39" s="17"/>
      <c r="K39" s="19"/>
      <c r="L39" s="17"/>
      <c r="M39" s="17"/>
      <c r="N39" s="19"/>
      <c r="O39" s="17"/>
      <c r="P39" s="17"/>
      <c r="Q39" s="19"/>
      <c r="R39" s="17"/>
      <c r="S39" s="17"/>
      <c r="T39" s="19"/>
      <c r="U39" s="17"/>
      <c r="V39" s="17"/>
      <c r="W39" s="19"/>
      <c r="X39" s="17"/>
      <c r="Y39" s="17"/>
      <c r="Z39" s="19"/>
      <c r="AA39" s="17"/>
      <c r="AB39" s="17"/>
      <c r="AC39" s="19"/>
      <c r="AD39" s="17"/>
      <c r="AE39" s="17"/>
      <c r="AF39" s="19"/>
      <c r="AG39" s="17"/>
      <c r="AH39" s="17"/>
      <c r="AI39" s="19"/>
      <c r="AJ39" s="17"/>
      <c r="AK39" s="17"/>
      <c r="AL39" s="17"/>
      <c r="AM39" s="17"/>
      <c r="AN39" s="17"/>
      <c r="AO39" s="19"/>
      <c r="AP39" s="17"/>
      <c r="AQ39" s="17"/>
      <c r="AR39" s="19"/>
      <c r="AS39" s="17"/>
      <c r="AT39" s="17"/>
      <c r="AU39" s="19"/>
      <c r="AV39" s="17"/>
      <c r="AW39" s="17"/>
      <c r="AX39" s="19"/>
      <c r="AY39" s="17"/>
      <c r="AZ39" s="17"/>
      <c r="BA39" s="19"/>
      <c r="BB39" s="17"/>
      <c r="BC39" s="17"/>
      <c r="BD39" s="19"/>
      <c r="BE39" s="17"/>
      <c r="BF39" s="17"/>
      <c r="BG39" s="19"/>
      <c r="BH39" s="17"/>
      <c r="BI39" s="17"/>
      <c r="BJ39" s="19"/>
      <c r="BK39" s="17"/>
      <c r="BL39" s="17"/>
      <c r="BM39" s="19"/>
      <c r="BN39" s="17"/>
      <c r="BO39" s="17"/>
      <c r="BP39" s="19"/>
      <c r="BQ39" s="17"/>
      <c r="BR39" s="17"/>
      <c r="BS39" s="19"/>
      <c r="BT39" s="17"/>
      <c r="BU39" s="17"/>
      <c r="BV39" s="19"/>
      <c r="BW39" s="17"/>
      <c r="BX39" s="17"/>
      <c r="BY39" s="19"/>
      <c r="BZ39" s="17"/>
      <c r="CA39" s="17"/>
      <c r="CB39" s="19"/>
      <c r="CC39" s="17"/>
      <c r="CD39" s="17"/>
      <c r="CE39" s="19"/>
      <c r="CF39" s="17"/>
      <c r="CG39" s="17"/>
      <c r="CH39" s="19"/>
      <c r="CI39" s="17"/>
      <c r="CJ39" s="17"/>
    </row>
    <row r="40" spans="2:88" ht="20.25" hidden="1" customHeight="1">
      <c r="B40" s="15">
        <v>1</v>
      </c>
      <c r="C40" s="16">
        <f t="shared" si="1"/>
        <v>43136</v>
      </c>
      <c r="D40" s="16"/>
      <c r="E40" s="19"/>
      <c r="F40" s="17"/>
      <c r="G40" s="17"/>
      <c r="H40" s="19"/>
      <c r="I40" s="17"/>
      <c r="J40" s="17"/>
      <c r="K40" s="19"/>
      <c r="L40" s="17"/>
      <c r="M40" s="17"/>
      <c r="N40" s="19"/>
      <c r="O40" s="17"/>
      <c r="P40" s="17"/>
      <c r="Q40" s="19"/>
      <c r="R40" s="17"/>
      <c r="S40" s="17"/>
      <c r="T40" s="19"/>
      <c r="U40" s="17"/>
      <c r="V40" s="17"/>
      <c r="W40" s="19"/>
      <c r="X40" s="17"/>
      <c r="Y40" s="17"/>
      <c r="Z40" s="19"/>
      <c r="AA40" s="17"/>
      <c r="AB40" s="17"/>
      <c r="AC40" s="19"/>
      <c r="AD40" s="17"/>
      <c r="AE40" s="17"/>
      <c r="AF40" s="19"/>
      <c r="AG40" s="17"/>
      <c r="AH40" s="17"/>
      <c r="AI40" s="19"/>
      <c r="AJ40" s="17"/>
      <c r="AK40" s="17"/>
      <c r="AL40" s="17"/>
      <c r="AM40" s="17"/>
      <c r="AN40" s="17"/>
      <c r="AO40" s="19"/>
      <c r="AP40" s="17"/>
      <c r="AQ40" s="17"/>
      <c r="AR40" s="19"/>
      <c r="AS40" s="17"/>
      <c r="AT40" s="17"/>
      <c r="AU40" s="19"/>
      <c r="AV40" s="17"/>
      <c r="AW40" s="17"/>
      <c r="AX40" s="19"/>
      <c r="AY40" s="17"/>
      <c r="AZ40" s="17"/>
      <c r="BA40" s="19"/>
      <c r="BB40" s="17"/>
      <c r="BC40" s="17"/>
      <c r="BD40" s="19"/>
      <c r="BE40" s="17"/>
      <c r="BF40" s="17"/>
      <c r="BG40" s="19"/>
      <c r="BH40" s="17"/>
      <c r="BI40" s="17"/>
      <c r="BJ40" s="19"/>
      <c r="BK40" s="17"/>
      <c r="BL40" s="17"/>
      <c r="BM40" s="19"/>
      <c r="BN40" s="17"/>
      <c r="BO40" s="17"/>
      <c r="BP40" s="19"/>
      <c r="BQ40" s="17"/>
      <c r="BR40" s="17"/>
      <c r="BS40" s="19"/>
      <c r="BT40" s="17"/>
      <c r="BU40" s="17"/>
      <c r="BV40" s="19"/>
      <c r="BW40" s="17"/>
      <c r="BX40" s="17"/>
      <c r="BY40" s="19"/>
      <c r="BZ40" s="17"/>
      <c r="CA40" s="17"/>
      <c r="CB40" s="19"/>
      <c r="CC40" s="17"/>
      <c r="CD40" s="17"/>
      <c r="CE40" s="19"/>
      <c r="CF40" s="17"/>
      <c r="CG40" s="17"/>
      <c r="CH40" s="19"/>
      <c r="CI40" s="17"/>
      <c r="CJ40" s="17"/>
    </row>
    <row r="41" spans="2:88" ht="20.25" hidden="1" customHeight="1">
      <c r="B41" s="15">
        <f t="shared" si="0"/>
        <v>2</v>
      </c>
      <c r="C41" s="16">
        <f t="shared" si="1"/>
        <v>43143</v>
      </c>
      <c r="D41" s="16"/>
      <c r="E41" s="19">
        <f t="shared" ref="E41:E82" si="2">E42+1</f>
        <v>42</v>
      </c>
      <c r="F41" s="23" t="s">
        <v>32</v>
      </c>
      <c r="G41" s="18"/>
      <c r="H41" s="19"/>
      <c r="I41" s="25"/>
      <c r="J41" s="46"/>
      <c r="K41" s="19"/>
      <c r="L41" s="25"/>
      <c r="M41" s="46"/>
      <c r="N41" s="19"/>
      <c r="O41" s="25"/>
      <c r="P41" s="46"/>
      <c r="Q41" s="19"/>
      <c r="R41" s="25"/>
      <c r="S41" s="46"/>
      <c r="T41" s="19"/>
      <c r="U41" s="25"/>
      <c r="V41" s="46"/>
      <c r="W41" s="19"/>
      <c r="X41" s="18"/>
      <c r="Y41" s="18"/>
      <c r="Z41" s="19"/>
      <c r="AA41" s="18"/>
      <c r="AB41" s="18"/>
      <c r="AC41" s="19"/>
      <c r="AD41" s="18"/>
      <c r="AE41" s="18"/>
      <c r="AF41" s="19"/>
      <c r="AG41" s="18"/>
      <c r="AH41" s="18"/>
      <c r="AI41" s="19"/>
      <c r="AJ41" s="18"/>
      <c r="AK41" s="18"/>
      <c r="AL41" s="18"/>
      <c r="AM41" s="18"/>
      <c r="AN41" s="18"/>
      <c r="AO41" s="19"/>
      <c r="AP41" s="18"/>
      <c r="AQ41" s="18"/>
      <c r="AR41" s="19"/>
      <c r="AS41" s="18"/>
      <c r="AT41" s="18"/>
      <c r="AU41" s="19"/>
      <c r="AV41" s="18"/>
      <c r="AW41" s="18"/>
      <c r="AX41" s="19"/>
      <c r="AY41" s="18"/>
      <c r="AZ41" s="18"/>
      <c r="BA41" s="19"/>
      <c r="BB41" s="18"/>
      <c r="BC41" s="18"/>
      <c r="BD41" s="19"/>
      <c r="BE41" s="18"/>
      <c r="BF41" s="18"/>
      <c r="BG41" s="19"/>
      <c r="BH41" s="18"/>
      <c r="BI41" s="18"/>
      <c r="BJ41" s="19"/>
      <c r="BK41" s="18"/>
      <c r="BL41" s="18"/>
      <c r="BM41" s="19"/>
      <c r="BN41" s="18"/>
      <c r="BO41" s="18"/>
      <c r="BP41" s="19"/>
      <c r="BQ41" s="18"/>
      <c r="BR41" s="18"/>
      <c r="BS41" s="19"/>
      <c r="BT41" s="18"/>
      <c r="BU41" s="18"/>
      <c r="BV41" s="19"/>
      <c r="BW41" s="18"/>
      <c r="BX41" s="18"/>
      <c r="BY41" s="19"/>
      <c r="BZ41" s="18"/>
      <c r="CA41" s="18"/>
      <c r="CB41" s="19"/>
      <c r="CC41" s="18"/>
      <c r="CD41" s="18"/>
      <c r="CE41" s="19"/>
      <c r="CF41" s="18"/>
      <c r="CG41" s="18"/>
      <c r="CH41" s="19"/>
      <c r="CI41" s="18"/>
      <c r="CJ41" s="18"/>
    </row>
    <row r="42" spans="2:88" ht="20.25" hidden="1" customHeight="1">
      <c r="B42" s="15">
        <f t="shared" si="0"/>
        <v>3</v>
      </c>
      <c r="C42" s="16">
        <f t="shared" si="1"/>
        <v>43150</v>
      </c>
      <c r="D42" s="16"/>
      <c r="E42" s="19">
        <f t="shared" si="2"/>
        <v>41</v>
      </c>
      <c r="F42" s="17"/>
      <c r="G42" s="18" t="s">
        <v>15</v>
      </c>
      <c r="H42" s="19"/>
      <c r="I42" s="35"/>
      <c r="J42" s="46"/>
      <c r="K42" s="19"/>
      <c r="L42" s="35"/>
      <c r="M42" s="46"/>
      <c r="N42" s="19"/>
      <c r="O42" s="35"/>
      <c r="P42" s="46"/>
      <c r="Q42" s="19"/>
      <c r="R42" s="35"/>
      <c r="S42" s="46"/>
      <c r="T42" s="19"/>
      <c r="U42" s="35"/>
      <c r="V42" s="46"/>
      <c r="W42" s="19"/>
      <c r="X42" s="18"/>
      <c r="Y42" s="18"/>
      <c r="Z42" s="19"/>
      <c r="AA42" s="18"/>
      <c r="AB42" s="18"/>
      <c r="AC42" s="19"/>
      <c r="AD42" s="18"/>
      <c r="AE42" s="18"/>
      <c r="AF42" s="19"/>
      <c r="AG42" s="18"/>
      <c r="AH42" s="18"/>
      <c r="AI42" s="19"/>
      <c r="AJ42" s="18"/>
      <c r="AK42" s="18"/>
      <c r="AL42" s="18"/>
      <c r="AM42" s="18"/>
      <c r="AN42" s="18"/>
      <c r="AO42" s="19"/>
      <c r="AP42" s="18"/>
      <c r="AQ42" s="18"/>
      <c r="AR42" s="19"/>
      <c r="AS42" s="18"/>
      <c r="AT42" s="18"/>
      <c r="AU42" s="19"/>
      <c r="AV42" s="18"/>
      <c r="AW42" s="18"/>
      <c r="AX42" s="19"/>
      <c r="AY42" s="18"/>
      <c r="AZ42" s="18"/>
      <c r="BA42" s="19"/>
      <c r="BB42" s="18"/>
      <c r="BC42" s="18"/>
      <c r="BD42" s="19"/>
      <c r="BE42" s="18"/>
      <c r="BF42" s="18"/>
      <c r="BG42" s="19"/>
      <c r="BH42" s="18"/>
      <c r="BI42" s="18"/>
      <c r="BJ42" s="19"/>
      <c r="BK42" s="18"/>
      <c r="BL42" s="18"/>
      <c r="BM42" s="19"/>
      <c r="BN42" s="18"/>
      <c r="BO42" s="18"/>
      <c r="BP42" s="19"/>
      <c r="BQ42" s="18"/>
      <c r="BR42" s="18"/>
      <c r="BS42" s="19"/>
      <c r="BT42" s="18"/>
      <c r="BU42" s="18"/>
      <c r="BV42" s="19"/>
      <c r="BW42" s="18"/>
      <c r="BX42" s="18"/>
      <c r="BY42" s="19"/>
      <c r="BZ42" s="18"/>
      <c r="CA42" s="18"/>
      <c r="CB42" s="19"/>
      <c r="CC42" s="18"/>
      <c r="CD42" s="18"/>
      <c r="CE42" s="19"/>
      <c r="CF42" s="18"/>
      <c r="CG42" s="18"/>
      <c r="CH42" s="19"/>
      <c r="CI42" s="18"/>
      <c r="CJ42" s="18"/>
    </row>
    <row r="43" spans="2:88" ht="20.25" hidden="1" customHeight="1">
      <c r="B43" s="15">
        <f t="shared" si="0"/>
        <v>4</v>
      </c>
      <c r="C43" s="16">
        <f t="shared" si="1"/>
        <v>43157</v>
      </c>
      <c r="D43" s="16"/>
      <c r="E43" s="19">
        <f t="shared" si="2"/>
        <v>40</v>
      </c>
      <c r="F43" s="17"/>
      <c r="G43" s="20" t="s">
        <v>16</v>
      </c>
      <c r="H43" s="19"/>
      <c r="I43" s="35"/>
      <c r="J43" s="31"/>
      <c r="K43" s="19"/>
      <c r="L43" s="35"/>
      <c r="M43" s="31"/>
      <c r="N43" s="19"/>
      <c r="O43" s="35"/>
      <c r="P43" s="31"/>
      <c r="Q43" s="19"/>
      <c r="R43" s="35"/>
      <c r="S43" s="31"/>
      <c r="T43" s="19"/>
      <c r="U43" s="35"/>
      <c r="V43" s="31"/>
      <c r="W43" s="19"/>
      <c r="X43" s="20"/>
      <c r="Y43" s="20"/>
      <c r="Z43" s="19"/>
      <c r="AA43" s="20"/>
      <c r="AB43" s="20"/>
      <c r="AC43" s="19"/>
      <c r="AD43" s="20"/>
      <c r="AE43" s="20"/>
      <c r="AF43" s="19"/>
      <c r="AG43" s="20"/>
      <c r="AH43" s="20"/>
      <c r="AI43" s="19"/>
      <c r="AJ43" s="20"/>
      <c r="AK43" s="20"/>
      <c r="AL43" s="20"/>
      <c r="AM43" s="20"/>
      <c r="AN43" s="20"/>
      <c r="AO43" s="19"/>
      <c r="AP43" s="20"/>
      <c r="AQ43" s="20"/>
      <c r="AR43" s="19"/>
      <c r="AS43" s="20"/>
      <c r="AT43" s="20"/>
      <c r="AU43" s="19"/>
      <c r="AV43" s="20"/>
      <c r="AW43" s="20"/>
      <c r="AX43" s="19"/>
      <c r="AY43" s="20"/>
      <c r="AZ43" s="20"/>
      <c r="BA43" s="19"/>
      <c r="BB43" s="20"/>
      <c r="BC43" s="20"/>
      <c r="BD43" s="19"/>
      <c r="BE43" s="20"/>
      <c r="BF43" s="20"/>
      <c r="BG43" s="19"/>
      <c r="BH43" s="20"/>
      <c r="BI43" s="20"/>
      <c r="BJ43" s="19"/>
      <c r="BK43" s="20"/>
      <c r="BL43" s="20"/>
      <c r="BM43" s="19"/>
      <c r="BN43" s="20"/>
      <c r="BO43" s="20"/>
      <c r="BP43" s="19"/>
      <c r="BQ43" s="20"/>
      <c r="BR43" s="20"/>
      <c r="BS43" s="19"/>
      <c r="BT43" s="20"/>
      <c r="BU43" s="20"/>
      <c r="BV43" s="19"/>
      <c r="BW43" s="20"/>
      <c r="BX43" s="20"/>
      <c r="BY43" s="19"/>
      <c r="BZ43" s="20"/>
      <c r="CA43" s="20"/>
      <c r="CB43" s="19"/>
      <c r="CC43" s="20"/>
      <c r="CD43" s="20"/>
      <c r="CE43" s="19"/>
      <c r="CF43" s="20"/>
      <c r="CG43" s="20"/>
      <c r="CH43" s="19"/>
      <c r="CI43" s="20"/>
      <c r="CJ43" s="20"/>
    </row>
    <row r="44" spans="2:88" ht="20.25" hidden="1" customHeight="1">
      <c r="B44" s="15">
        <f t="shared" si="0"/>
        <v>5</v>
      </c>
      <c r="C44" s="16">
        <f t="shared" si="1"/>
        <v>43164</v>
      </c>
      <c r="D44" s="16"/>
      <c r="E44" s="19">
        <f t="shared" si="2"/>
        <v>39</v>
      </c>
      <c r="F44" s="23" t="s">
        <v>21</v>
      </c>
      <c r="G44" s="20"/>
      <c r="H44" s="19"/>
      <c r="I44" s="25"/>
      <c r="J44" s="31"/>
      <c r="K44" s="19"/>
      <c r="L44" s="25"/>
      <c r="M44" s="31"/>
      <c r="N44" s="19"/>
      <c r="O44" s="25"/>
      <c r="P44" s="31"/>
      <c r="Q44" s="19"/>
      <c r="R44" s="25"/>
      <c r="S44" s="31"/>
      <c r="T44" s="19"/>
      <c r="U44" s="25"/>
      <c r="V44" s="31"/>
      <c r="W44" s="19"/>
      <c r="X44" s="20"/>
      <c r="Y44" s="20"/>
      <c r="Z44" s="19"/>
      <c r="AA44" s="20"/>
      <c r="AB44" s="20"/>
      <c r="AC44" s="19"/>
      <c r="AD44" s="20"/>
      <c r="AE44" s="20"/>
      <c r="AF44" s="19"/>
      <c r="AG44" s="20"/>
      <c r="AH44" s="20"/>
      <c r="AI44" s="19"/>
      <c r="AJ44" s="20"/>
      <c r="AK44" s="20"/>
      <c r="AL44" s="20"/>
      <c r="AM44" s="20"/>
      <c r="AN44" s="20"/>
      <c r="AO44" s="19"/>
      <c r="AP44" s="20"/>
      <c r="AQ44" s="20"/>
      <c r="AR44" s="19"/>
      <c r="AS44" s="20"/>
      <c r="AT44" s="20"/>
      <c r="AU44" s="19"/>
      <c r="AV44" s="20"/>
      <c r="AW44" s="20"/>
      <c r="AX44" s="19"/>
      <c r="AY44" s="20"/>
      <c r="AZ44" s="20"/>
      <c r="BA44" s="19"/>
      <c r="BB44" s="20"/>
      <c r="BC44" s="20"/>
      <c r="BD44" s="19"/>
      <c r="BE44" s="20"/>
      <c r="BF44" s="20"/>
      <c r="BG44" s="19"/>
      <c r="BH44" s="20"/>
      <c r="BI44" s="20"/>
      <c r="BJ44" s="19"/>
      <c r="BK44" s="20"/>
      <c r="BL44" s="20"/>
      <c r="BM44" s="19"/>
      <c r="BN44" s="20"/>
      <c r="BO44" s="20"/>
      <c r="BP44" s="19"/>
      <c r="BQ44" s="20"/>
      <c r="BR44" s="20"/>
      <c r="BS44" s="19"/>
      <c r="BT44" s="20"/>
      <c r="BU44" s="20"/>
      <c r="BV44" s="19"/>
      <c r="BW44" s="20"/>
      <c r="BX44" s="20"/>
      <c r="BY44" s="19"/>
      <c r="BZ44" s="20"/>
      <c r="CA44" s="20"/>
      <c r="CB44" s="19"/>
      <c r="CC44" s="20"/>
      <c r="CD44" s="20"/>
      <c r="CE44" s="19"/>
      <c r="CF44" s="20"/>
      <c r="CG44" s="20"/>
      <c r="CH44" s="19"/>
      <c r="CI44" s="20"/>
      <c r="CJ44" s="20"/>
    </row>
    <row r="45" spans="2:88" ht="20.25" hidden="1" customHeight="1">
      <c r="B45" s="15">
        <f t="shared" si="0"/>
        <v>6</v>
      </c>
      <c r="C45" s="16">
        <f t="shared" si="1"/>
        <v>43171</v>
      </c>
      <c r="D45" s="16"/>
      <c r="E45" s="19">
        <f t="shared" si="2"/>
        <v>38</v>
      </c>
      <c r="F45" s="17"/>
      <c r="G45" s="18"/>
      <c r="H45" s="19"/>
      <c r="I45" s="35"/>
      <c r="J45" s="46"/>
      <c r="K45" s="19"/>
      <c r="L45" s="35"/>
      <c r="M45" s="46"/>
      <c r="N45" s="19"/>
      <c r="O45" s="35"/>
      <c r="P45" s="46"/>
      <c r="Q45" s="19"/>
      <c r="R45" s="35"/>
      <c r="S45" s="46"/>
      <c r="T45" s="19"/>
      <c r="U45" s="35"/>
      <c r="V45" s="46"/>
      <c r="W45" s="19"/>
      <c r="X45" s="18"/>
      <c r="Y45" s="18"/>
      <c r="Z45" s="19"/>
      <c r="AA45" s="18"/>
      <c r="AB45" s="18"/>
      <c r="AC45" s="19"/>
      <c r="AD45" s="18"/>
      <c r="AE45" s="18"/>
      <c r="AF45" s="19"/>
      <c r="AG45" s="18"/>
      <c r="AH45" s="18"/>
      <c r="AI45" s="19"/>
      <c r="AJ45" s="18"/>
      <c r="AK45" s="18"/>
      <c r="AL45" s="18"/>
      <c r="AM45" s="18"/>
      <c r="AN45" s="18"/>
      <c r="AO45" s="19"/>
      <c r="AP45" s="18"/>
      <c r="AQ45" s="18"/>
      <c r="AR45" s="19"/>
      <c r="AS45" s="18"/>
      <c r="AT45" s="18"/>
      <c r="AU45" s="19"/>
      <c r="AV45" s="18"/>
      <c r="AW45" s="18"/>
      <c r="AX45" s="19"/>
      <c r="AY45" s="18"/>
      <c r="AZ45" s="18"/>
      <c r="BA45" s="19"/>
      <c r="BB45" s="18"/>
      <c r="BC45" s="18"/>
      <c r="BD45" s="19"/>
      <c r="BE45" s="18"/>
      <c r="BF45" s="18"/>
      <c r="BG45" s="19"/>
      <c r="BH45" s="18"/>
      <c r="BI45" s="18"/>
      <c r="BJ45" s="19"/>
      <c r="BK45" s="18"/>
      <c r="BL45" s="18"/>
      <c r="BM45" s="19"/>
      <c r="BN45" s="18"/>
      <c r="BO45" s="18"/>
      <c r="BP45" s="19"/>
      <c r="BQ45" s="18"/>
      <c r="BR45" s="18"/>
      <c r="BS45" s="19"/>
      <c r="BT45" s="18"/>
      <c r="BU45" s="18"/>
      <c r="BV45" s="19"/>
      <c r="BW45" s="18"/>
      <c r="BX45" s="18"/>
      <c r="BY45" s="19"/>
      <c r="BZ45" s="18"/>
      <c r="CA45" s="18"/>
      <c r="CB45" s="19"/>
      <c r="CC45" s="18"/>
      <c r="CD45" s="18"/>
      <c r="CE45" s="19"/>
      <c r="CF45" s="18"/>
      <c r="CG45" s="18"/>
      <c r="CH45" s="19"/>
      <c r="CI45" s="18"/>
      <c r="CJ45" s="18"/>
    </row>
    <row r="46" spans="2:88" ht="20.25" hidden="1" customHeight="1">
      <c r="B46" s="15">
        <f t="shared" si="0"/>
        <v>7</v>
      </c>
      <c r="C46" s="16">
        <f t="shared" si="1"/>
        <v>43178</v>
      </c>
      <c r="D46" s="16"/>
      <c r="E46" s="19">
        <f t="shared" si="2"/>
        <v>37</v>
      </c>
      <c r="F46" s="3" t="s">
        <v>17</v>
      </c>
      <c r="G46" s="18"/>
      <c r="H46" s="19"/>
      <c r="I46" s="35"/>
      <c r="J46" s="46"/>
      <c r="K46" s="19"/>
      <c r="L46" s="35"/>
      <c r="M46" s="46"/>
      <c r="N46" s="19"/>
      <c r="O46" s="35"/>
      <c r="P46" s="46"/>
      <c r="Q46" s="19"/>
      <c r="R46" s="35"/>
      <c r="S46" s="46"/>
      <c r="T46" s="19"/>
      <c r="U46" s="35"/>
      <c r="V46" s="46"/>
      <c r="W46" s="19"/>
      <c r="X46" s="18"/>
      <c r="Y46" s="18"/>
      <c r="Z46" s="19"/>
      <c r="AA46" s="18"/>
      <c r="AB46" s="18"/>
      <c r="AC46" s="19"/>
      <c r="AD46" s="18"/>
      <c r="AE46" s="18"/>
      <c r="AF46" s="19"/>
      <c r="AG46" s="18"/>
      <c r="AH46" s="18"/>
      <c r="AI46" s="19"/>
      <c r="AJ46" s="18"/>
      <c r="AK46" s="18"/>
      <c r="AL46" s="18"/>
      <c r="AM46" s="18"/>
      <c r="AN46" s="18"/>
      <c r="AO46" s="19"/>
      <c r="AP46" s="18"/>
      <c r="AQ46" s="18"/>
      <c r="AR46" s="19"/>
      <c r="AS46" s="18"/>
      <c r="AT46" s="18"/>
      <c r="AU46" s="19"/>
      <c r="AV46" s="18"/>
      <c r="AW46" s="18"/>
      <c r="AX46" s="19"/>
      <c r="AY46" s="18"/>
      <c r="AZ46" s="18"/>
      <c r="BA46" s="19"/>
      <c r="BB46" s="18"/>
      <c r="BC46" s="18"/>
      <c r="BD46" s="19"/>
      <c r="BE46" s="18"/>
      <c r="BF46" s="18"/>
      <c r="BG46" s="19"/>
      <c r="BH46" s="18"/>
      <c r="BI46" s="18"/>
      <c r="BJ46" s="19"/>
      <c r="BK46" s="18"/>
      <c r="BL46" s="18"/>
      <c r="BM46" s="19"/>
      <c r="BN46" s="18"/>
      <c r="BO46" s="18"/>
      <c r="BP46" s="19"/>
      <c r="BQ46" s="18"/>
      <c r="BR46" s="18"/>
      <c r="BS46" s="19"/>
      <c r="BT46" s="18"/>
      <c r="BU46" s="18"/>
      <c r="BV46" s="19"/>
      <c r="BW46" s="18"/>
      <c r="BX46" s="18"/>
      <c r="BY46" s="19"/>
      <c r="BZ46" s="18"/>
      <c r="CA46" s="18"/>
      <c r="CB46" s="19"/>
      <c r="CC46" s="18"/>
      <c r="CD46" s="18"/>
      <c r="CE46" s="19"/>
      <c r="CF46" s="18"/>
      <c r="CG46" s="18"/>
      <c r="CH46" s="19"/>
      <c r="CI46" s="18"/>
      <c r="CJ46" s="18"/>
    </row>
    <row r="47" spans="2:88" ht="40.5" hidden="1" customHeight="1">
      <c r="B47" s="15">
        <f t="shared" si="0"/>
        <v>8</v>
      </c>
      <c r="C47" s="16">
        <f t="shared" si="1"/>
        <v>43185</v>
      </c>
      <c r="D47" s="16"/>
      <c r="E47" s="19">
        <f t="shared" si="2"/>
        <v>36</v>
      </c>
      <c r="F47" s="17"/>
      <c r="G47" s="20" t="s">
        <v>24</v>
      </c>
      <c r="H47" s="19"/>
      <c r="I47" s="35"/>
      <c r="J47" s="31"/>
      <c r="K47" s="19"/>
      <c r="L47" s="35"/>
      <c r="M47" s="31"/>
      <c r="N47" s="19"/>
      <c r="O47" s="35"/>
      <c r="P47" s="31"/>
      <c r="Q47" s="19"/>
      <c r="R47" s="35"/>
      <c r="S47" s="31"/>
      <c r="T47" s="19"/>
      <c r="U47" s="35"/>
      <c r="V47" s="31"/>
      <c r="W47" s="19"/>
      <c r="X47" s="20"/>
      <c r="Y47" s="20"/>
      <c r="Z47" s="19"/>
      <c r="AA47" s="20"/>
      <c r="AB47" s="20"/>
      <c r="AC47" s="19"/>
      <c r="AD47" s="20"/>
      <c r="AE47" s="20"/>
      <c r="AF47" s="19"/>
      <c r="AG47" s="20"/>
      <c r="AH47" s="20"/>
      <c r="AI47" s="19"/>
      <c r="AJ47" s="20"/>
      <c r="AK47" s="20"/>
      <c r="AL47" s="20"/>
      <c r="AM47" s="20"/>
      <c r="AN47" s="20"/>
      <c r="AO47" s="19"/>
      <c r="AP47" s="20"/>
      <c r="AQ47" s="20"/>
      <c r="AR47" s="19"/>
      <c r="AS47" s="20"/>
      <c r="AT47" s="20"/>
      <c r="AU47" s="19"/>
      <c r="AV47" s="20"/>
      <c r="AW47" s="20"/>
      <c r="AX47" s="19"/>
      <c r="AY47" s="20"/>
      <c r="AZ47" s="20"/>
      <c r="BA47" s="19"/>
      <c r="BB47" s="20"/>
      <c r="BC47" s="20"/>
      <c r="BD47" s="19"/>
      <c r="BE47" s="20"/>
      <c r="BF47" s="20"/>
      <c r="BG47" s="19"/>
      <c r="BH47" s="20"/>
      <c r="BI47" s="20"/>
      <c r="BJ47" s="19"/>
      <c r="BK47" s="20"/>
      <c r="BL47" s="20"/>
      <c r="BM47" s="19"/>
      <c r="BN47" s="20"/>
      <c r="BO47" s="20"/>
      <c r="BP47" s="19"/>
      <c r="BQ47" s="20"/>
      <c r="BR47" s="20"/>
      <c r="BS47" s="19"/>
      <c r="BT47" s="20"/>
      <c r="BU47" s="20"/>
      <c r="BV47" s="19"/>
      <c r="BW47" s="20"/>
      <c r="BX47" s="20"/>
      <c r="BY47" s="19"/>
      <c r="BZ47" s="20"/>
      <c r="CA47" s="20"/>
      <c r="CB47" s="19"/>
      <c r="CC47" s="20"/>
      <c r="CD47" s="20"/>
      <c r="CE47" s="19"/>
      <c r="CF47" s="20"/>
      <c r="CG47" s="20"/>
      <c r="CH47" s="19"/>
      <c r="CI47" s="20"/>
      <c r="CJ47" s="20"/>
    </row>
    <row r="48" spans="2:88" ht="20.25" hidden="1" customHeight="1">
      <c r="B48" s="15">
        <f t="shared" si="0"/>
        <v>9</v>
      </c>
      <c r="C48" s="16">
        <f t="shared" si="1"/>
        <v>43192</v>
      </c>
      <c r="D48" s="16"/>
      <c r="E48" s="19">
        <f t="shared" si="2"/>
        <v>35</v>
      </c>
      <c r="F48" s="3" t="s">
        <v>18</v>
      </c>
      <c r="G48" s="20"/>
      <c r="H48" s="19"/>
      <c r="I48" s="35"/>
      <c r="J48" s="31"/>
      <c r="K48" s="19"/>
      <c r="L48" s="35"/>
      <c r="M48" s="31"/>
      <c r="N48" s="19"/>
      <c r="O48" s="35"/>
      <c r="P48" s="31"/>
      <c r="Q48" s="19"/>
      <c r="R48" s="35"/>
      <c r="S48" s="31"/>
      <c r="T48" s="19"/>
      <c r="U48" s="35"/>
      <c r="V48" s="31"/>
      <c r="W48" s="19"/>
      <c r="X48" s="20"/>
      <c r="Y48" s="20"/>
      <c r="Z48" s="19"/>
      <c r="AA48" s="20"/>
      <c r="AB48" s="20"/>
      <c r="AC48" s="19"/>
      <c r="AD48" s="20"/>
      <c r="AE48" s="20"/>
      <c r="AF48" s="19"/>
      <c r="AG48" s="20"/>
      <c r="AH48" s="20"/>
      <c r="AI48" s="19"/>
      <c r="AJ48" s="20"/>
      <c r="AK48" s="20"/>
      <c r="AL48" s="20"/>
      <c r="AM48" s="20"/>
      <c r="AN48" s="20"/>
      <c r="AO48" s="19"/>
      <c r="AP48" s="20"/>
      <c r="AQ48" s="20"/>
      <c r="AR48" s="19"/>
      <c r="AS48" s="20"/>
      <c r="AT48" s="20"/>
      <c r="AU48" s="19"/>
      <c r="AV48" s="20"/>
      <c r="AW48" s="20"/>
      <c r="AX48" s="19"/>
      <c r="AY48" s="20"/>
      <c r="AZ48" s="20"/>
      <c r="BA48" s="19"/>
      <c r="BB48" s="20"/>
      <c r="BC48" s="20"/>
      <c r="BD48" s="19"/>
      <c r="BE48" s="20"/>
      <c r="BF48" s="20"/>
      <c r="BG48" s="19"/>
      <c r="BH48" s="20"/>
      <c r="BI48" s="20"/>
      <c r="BJ48" s="19"/>
      <c r="BK48" s="20"/>
      <c r="BL48" s="20"/>
      <c r="BM48" s="19"/>
      <c r="BN48" s="20"/>
      <c r="BO48" s="20"/>
      <c r="BP48" s="19"/>
      <c r="BQ48" s="20"/>
      <c r="BR48" s="20"/>
      <c r="BS48" s="19"/>
      <c r="BT48" s="20"/>
      <c r="BU48" s="20"/>
      <c r="BV48" s="19"/>
      <c r="BW48" s="20"/>
      <c r="BX48" s="20"/>
      <c r="BY48" s="19"/>
      <c r="BZ48" s="20"/>
      <c r="CA48" s="20"/>
      <c r="CB48" s="19"/>
      <c r="CC48" s="20"/>
      <c r="CD48" s="20"/>
      <c r="CE48" s="19"/>
      <c r="CF48" s="20"/>
      <c r="CG48" s="20"/>
      <c r="CH48" s="19"/>
      <c r="CI48" s="20"/>
      <c r="CJ48" s="20"/>
    </row>
    <row r="49" spans="2:88" ht="20.25" hidden="1" customHeight="1">
      <c r="B49" s="15">
        <f t="shared" si="0"/>
        <v>10</v>
      </c>
      <c r="C49" s="16">
        <f t="shared" si="1"/>
        <v>43199</v>
      </c>
      <c r="D49" s="16"/>
      <c r="E49" s="19">
        <f t="shared" si="2"/>
        <v>34</v>
      </c>
      <c r="F49" s="29" t="s">
        <v>31</v>
      </c>
      <c r="G49" s="20" t="s">
        <v>19</v>
      </c>
      <c r="H49" s="19"/>
      <c r="I49" s="46"/>
      <c r="J49" s="31"/>
      <c r="K49" s="19"/>
      <c r="L49" s="46"/>
      <c r="M49" s="31"/>
      <c r="N49" s="19"/>
      <c r="O49" s="46"/>
      <c r="P49" s="31"/>
      <c r="Q49" s="19"/>
      <c r="R49" s="46"/>
      <c r="S49" s="31"/>
      <c r="T49" s="19"/>
      <c r="U49" s="46"/>
      <c r="V49" s="31"/>
      <c r="W49" s="19"/>
      <c r="X49" s="20"/>
      <c r="Y49" s="20"/>
      <c r="Z49" s="19"/>
      <c r="AA49" s="20"/>
      <c r="AB49" s="20"/>
      <c r="AC49" s="19"/>
      <c r="AD49" s="20"/>
      <c r="AE49" s="20"/>
      <c r="AF49" s="19"/>
      <c r="AG49" s="20"/>
      <c r="AH49" s="20"/>
      <c r="AI49" s="19"/>
      <c r="AJ49" s="20"/>
      <c r="AK49" s="20"/>
      <c r="AL49" s="20"/>
      <c r="AM49" s="20"/>
      <c r="AN49" s="20"/>
      <c r="AO49" s="19"/>
      <c r="AP49" s="20"/>
      <c r="AQ49" s="20"/>
      <c r="AR49" s="19"/>
      <c r="AS49" s="20"/>
      <c r="AT49" s="20"/>
      <c r="AU49" s="19"/>
      <c r="AV49" s="20"/>
      <c r="AW49" s="20"/>
      <c r="AX49" s="19"/>
      <c r="AY49" s="20"/>
      <c r="AZ49" s="20"/>
      <c r="BA49" s="19"/>
      <c r="BB49" s="20"/>
      <c r="BC49" s="20"/>
      <c r="BD49" s="19"/>
      <c r="BE49" s="20"/>
      <c r="BF49" s="20"/>
      <c r="BG49" s="19"/>
      <c r="BH49" s="20"/>
      <c r="BI49" s="20"/>
      <c r="BJ49" s="19"/>
      <c r="BK49" s="20"/>
      <c r="BL49" s="20"/>
      <c r="BM49" s="19"/>
      <c r="BN49" s="20"/>
      <c r="BO49" s="20"/>
      <c r="BP49" s="19"/>
      <c r="BQ49" s="20"/>
      <c r="BR49" s="20"/>
      <c r="BS49" s="19"/>
      <c r="BT49" s="20"/>
      <c r="BU49" s="20"/>
      <c r="BV49" s="19"/>
      <c r="BW49" s="20"/>
      <c r="BX49" s="20"/>
      <c r="BY49" s="19"/>
      <c r="BZ49" s="20"/>
      <c r="CA49" s="20"/>
      <c r="CB49" s="19"/>
      <c r="CC49" s="20"/>
      <c r="CD49" s="20"/>
      <c r="CE49" s="19"/>
      <c r="CF49" s="20"/>
      <c r="CG49" s="20"/>
      <c r="CH49" s="19"/>
      <c r="CI49" s="20"/>
      <c r="CJ49" s="20"/>
    </row>
    <row r="50" spans="2:88" ht="20.25" hidden="1" customHeight="1">
      <c r="B50" s="15">
        <f t="shared" si="0"/>
        <v>11</v>
      </c>
      <c r="C50" s="16">
        <f t="shared" si="1"/>
        <v>43206</v>
      </c>
      <c r="D50" s="16"/>
      <c r="E50" s="19">
        <f t="shared" si="2"/>
        <v>33</v>
      </c>
      <c r="F50" s="29" t="s">
        <v>31</v>
      </c>
      <c r="G50" s="18"/>
      <c r="H50" s="19"/>
      <c r="I50" s="46"/>
      <c r="J50" s="46"/>
      <c r="K50" s="19"/>
      <c r="L50" s="46"/>
      <c r="M50" s="46"/>
      <c r="N50" s="19"/>
      <c r="O50" s="46"/>
      <c r="P50" s="46"/>
      <c r="Q50" s="19"/>
      <c r="R50" s="46"/>
      <c r="S50" s="46"/>
      <c r="T50" s="19"/>
      <c r="U50" s="46"/>
      <c r="V50" s="46"/>
      <c r="W50" s="19"/>
      <c r="X50" s="18"/>
      <c r="Y50" s="18"/>
      <c r="Z50" s="19"/>
      <c r="AA50" s="18"/>
      <c r="AB50" s="18"/>
      <c r="AC50" s="19"/>
      <c r="AD50" s="18"/>
      <c r="AE50" s="18"/>
      <c r="AF50" s="19"/>
      <c r="AG50" s="18"/>
      <c r="AH50" s="18"/>
      <c r="AI50" s="19"/>
      <c r="AJ50" s="18"/>
      <c r="AK50" s="18"/>
      <c r="AL50" s="18"/>
      <c r="AM50" s="18"/>
      <c r="AN50" s="18"/>
      <c r="AO50" s="19"/>
      <c r="AP50" s="18"/>
      <c r="AQ50" s="18"/>
      <c r="AR50" s="19"/>
      <c r="AS50" s="18"/>
      <c r="AT50" s="18"/>
      <c r="AU50" s="19"/>
      <c r="AV50" s="18"/>
      <c r="AW50" s="18"/>
      <c r="AX50" s="19"/>
      <c r="AY50" s="18"/>
      <c r="AZ50" s="18"/>
      <c r="BA50" s="19"/>
      <c r="BB50" s="18"/>
      <c r="BC50" s="18"/>
      <c r="BD50" s="19"/>
      <c r="BE50" s="18"/>
      <c r="BF50" s="18"/>
      <c r="BG50" s="19"/>
      <c r="BH50" s="18"/>
      <c r="BI50" s="18"/>
      <c r="BJ50" s="19"/>
      <c r="BK50" s="18"/>
      <c r="BL50" s="18"/>
      <c r="BM50" s="19"/>
      <c r="BN50" s="18"/>
      <c r="BO50" s="18"/>
      <c r="BP50" s="19"/>
      <c r="BQ50" s="18"/>
      <c r="BR50" s="18"/>
      <c r="BS50" s="19"/>
      <c r="BT50" s="18"/>
      <c r="BU50" s="18"/>
      <c r="BV50" s="19"/>
      <c r="BW50" s="18"/>
      <c r="BX50" s="18"/>
      <c r="BY50" s="19"/>
      <c r="BZ50" s="18"/>
      <c r="CA50" s="18"/>
      <c r="CB50" s="19"/>
      <c r="CC50" s="18"/>
      <c r="CD50" s="18"/>
      <c r="CE50" s="19"/>
      <c r="CF50" s="18"/>
      <c r="CG50" s="18"/>
      <c r="CH50" s="19"/>
      <c r="CI50" s="18"/>
      <c r="CJ50" s="18"/>
    </row>
    <row r="51" spans="2:88" ht="20.25" hidden="1" customHeight="1">
      <c r="B51" s="15">
        <f t="shared" si="0"/>
        <v>12</v>
      </c>
      <c r="C51" s="16">
        <f t="shared" si="1"/>
        <v>43213</v>
      </c>
      <c r="D51" s="16"/>
      <c r="E51" s="19">
        <f t="shared" si="2"/>
        <v>32</v>
      </c>
      <c r="F51" s="17"/>
      <c r="G51" s="17"/>
      <c r="H51" s="19"/>
      <c r="I51" s="35"/>
      <c r="J51" s="35"/>
      <c r="K51" s="19"/>
      <c r="L51" s="35"/>
      <c r="M51" s="35"/>
      <c r="N51" s="19"/>
      <c r="O51" s="35"/>
      <c r="P51" s="35"/>
      <c r="Q51" s="19"/>
      <c r="R51" s="35"/>
      <c r="S51" s="35"/>
      <c r="T51" s="19"/>
      <c r="U51" s="35"/>
      <c r="V51" s="35"/>
      <c r="W51" s="19"/>
      <c r="X51" s="17"/>
      <c r="Y51" s="17"/>
      <c r="Z51" s="19"/>
      <c r="AA51" s="17"/>
      <c r="AB51" s="17"/>
      <c r="AC51" s="19"/>
      <c r="AD51" s="17"/>
      <c r="AE51" s="17"/>
      <c r="AF51" s="19"/>
      <c r="AG51" s="17"/>
      <c r="AH51" s="17"/>
      <c r="AI51" s="19"/>
      <c r="AJ51" s="17"/>
      <c r="AK51" s="17"/>
      <c r="AL51" s="17"/>
      <c r="AM51" s="17"/>
      <c r="AN51" s="17"/>
      <c r="AO51" s="19"/>
      <c r="AP51" s="17"/>
      <c r="AQ51" s="17"/>
      <c r="AR51" s="19"/>
      <c r="AS51" s="17"/>
      <c r="AT51" s="17"/>
      <c r="AU51" s="19"/>
      <c r="AV51" s="17"/>
      <c r="AW51" s="17"/>
      <c r="AX51" s="19"/>
      <c r="AY51" s="17"/>
      <c r="AZ51" s="17"/>
      <c r="BA51" s="19"/>
      <c r="BB51" s="17"/>
      <c r="BC51" s="17"/>
      <c r="BD51" s="19"/>
      <c r="BE51" s="17"/>
      <c r="BF51" s="17"/>
      <c r="BG51" s="19"/>
      <c r="BH51" s="17"/>
      <c r="BI51" s="17"/>
      <c r="BJ51" s="19"/>
      <c r="BK51" s="17"/>
      <c r="BL51" s="17"/>
      <c r="BM51" s="19"/>
      <c r="BN51" s="17"/>
      <c r="BO51" s="17"/>
      <c r="BP51" s="19"/>
      <c r="BQ51" s="17"/>
      <c r="BR51" s="17"/>
      <c r="BS51" s="19"/>
      <c r="BT51" s="17"/>
      <c r="BU51" s="17"/>
      <c r="BV51" s="19"/>
      <c r="BW51" s="17"/>
      <c r="BX51" s="17"/>
      <c r="BY51" s="19"/>
      <c r="BZ51" s="17"/>
      <c r="CA51" s="17"/>
      <c r="CB51" s="19"/>
      <c r="CC51" s="17"/>
      <c r="CD51" s="17"/>
      <c r="CE51" s="19"/>
      <c r="CF51" s="17"/>
      <c r="CG51" s="17"/>
      <c r="CH51" s="19"/>
      <c r="CI51" s="17"/>
      <c r="CJ51" s="17"/>
    </row>
    <row r="52" spans="2:88" ht="20.25" hidden="1" customHeight="1">
      <c r="B52" s="15">
        <f t="shared" si="0"/>
        <v>13</v>
      </c>
      <c r="C52" s="16">
        <f t="shared" si="1"/>
        <v>43220</v>
      </c>
      <c r="D52" s="16"/>
      <c r="E52" s="19">
        <f t="shared" si="2"/>
        <v>31</v>
      </c>
      <c r="F52" s="17"/>
      <c r="G52" s="17"/>
      <c r="H52" s="19"/>
      <c r="I52" s="35"/>
      <c r="J52" s="35"/>
      <c r="K52" s="19"/>
      <c r="L52" s="35"/>
      <c r="M52" s="35"/>
      <c r="N52" s="19"/>
      <c r="O52" s="35"/>
      <c r="P52" s="35"/>
      <c r="Q52" s="19"/>
      <c r="R52" s="35"/>
      <c r="S52" s="35"/>
      <c r="T52" s="19"/>
      <c r="U52" s="35"/>
      <c r="V52" s="35"/>
      <c r="W52" s="19"/>
      <c r="X52" s="17"/>
      <c r="Y52" s="17"/>
      <c r="Z52" s="19"/>
      <c r="AA52" s="17"/>
      <c r="AB52" s="17"/>
      <c r="AC52" s="19"/>
      <c r="AD52" s="17"/>
      <c r="AE52" s="17"/>
      <c r="AF52" s="19"/>
      <c r="AG52" s="17"/>
      <c r="AH52" s="17"/>
      <c r="AI52" s="19"/>
      <c r="AJ52" s="17"/>
      <c r="AK52" s="17"/>
      <c r="AL52" s="17"/>
      <c r="AM52" s="17"/>
      <c r="AN52" s="17"/>
      <c r="AO52" s="19"/>
      <c r="AP52" s="17"/>
      <c r="AQ52" s="17"/>
      <c r="AR52" s="19"/>
      <c r="AS52" s="17"/>
      <c r="AT52" s="17"/>
      <c r="AU52" s="19"/>
      <c r="AV52" s="17"/>
      <c r="AW52" s="17"/>
      <c r="AX52" s="19"/>
      <c r="AY52" s="17"/>
      <c r="AZ52" s="17"/>
      <c r="BA52" s="19"/>
      <c r="BB52" s="17"/>
      <c r="BC52" s="17"/>
      <c r="BD52" s="19"/>
      <c r="BE52" s="17"/>
      <c r="BF52" s="17"/>
      <c r="BG52" s="19"/>
      <c r="BH52" s="17"/>
      <c r="BI52" s="17"/>
      <c r="BJ52" s="19"/>
      <c r="BK52" s="17"/>
      <c r="BL52" s="17"/>
      <c r="BM52" s="19"/>
      <c r="BN52" s="17"/>
      <c r="BO52" s="17"/>
      <c r="BP52" s="19"/>
      <c r="BQ52" s="17"/>
      <c r="BR52" s="17"/>
      <c r="BS52" s="19"/>
      <c r="BT52" s="17"/>
      <c r="BU52" s="17"/>
      <c r="BV52" s="19"/>
      <c r="BW52" s="17"/>
      <c r="BX52" s="17"/>
      <c r="BY52" s="19"/>
      <c r="BZ52" s="17"/>
      <c r="CA52" s="17"/>
      <c r="CB52" s="19"/>
      <c r="CC52" s="17"/>
      <c r="CD52" s="17"/>
      <c r="CE52" s="19"/>
      <c r="CF52" s="17"/>
      <c r="CG52" s="17"/>
      <c r="CH52" s="19"/>
      <c r="CI52" s="17"/>
      <c r="CJ52" s="17"/>
    </row>
    <row r="53" spans="2:88" ht="20.25" hidden="1" customHeight="1">
      <c r="B53" s="15">
        <f t="shared" si="0"/>
        <v>14</v>
      </c>
      <c r="C53" s="16">
        <f t="shared" si="1"/>
        <v>43227</v>
      </c>
      <c r="D53" s="16"/>
      <c r="E53" s="19">
        <f t="shared" si="2"/>
        <v>30</v>
      </c>
      <c r="F53" s="17"/>
      <c r="G53" s="17"/>
      <c r="H53" s="19"/>
      <c r="I53" s="51"/>
      <c r="J53" s="46"/>
      <c r="K53" s="19"/>
      <c r="L53" s="51"/>
      <c r="M53" s="46"/>
      <c r="N53" s="19"/>
      <c r="O53" s="51"/>
      <c r="P53" s="46"/>
      <c r="Q53" s="19"/>
      <c r="R53" s="51"/>
      <c r="S53" s="46"/>
      <c r="T53" s="19"/>
      <c r="U53" s="51"/>
      <c r="V53" s="46"/>
      <c r="W53" s="19"/>
      <c r="X53" s="17"/>
      <c r="Y53" s="17"/>
      <c r="Z53" s="19"/>
      <c r="AA53" s="17"/>
      <c r="AB53" s="17"/>
      <c r="AC53" s="19"/>
      <c r="AD53" s="17"/>
      <c r="AE53" s="17"/>
      <c r="AF53" s="19"/>
      <c r="AG53" s="17"/>
      <c r="AH53" s="17"/>
      <c r="AI53" s="19"/>
      <c r="AJ53" s="17"/>
      <c r="AK53" s="17"/>
      <c r="AL53" s="17"/>
      <c r="AM53" s="17"/>
      <c r="AN53" s="17"/>
      <c r="AO53" s="19"/>
      <c r="AP53" s="17"/>
      <c r="AQ53" s="17"/>
      <c r="AR53" s="19"/>
      <c r="AS53" s="17"/>
      <c r="AT53" s="17"/>
      <c r="AU53" s="19"/>
      <c r="AV53" s="17"/>
      <c r="AW53" s="17"/>
      <c r="AX53" s="19"/>
      <c r="AY53" s="17"/>
      <c r="AZ53" s="17"/>
      <c r="BA53" s="19"/>
      <c r="BB53" s="17"/>
      <c r="BC53" s="17"/>
      <c r="BD53" s="19"/>
      <c r="BE53" s="17"/>
      <c r="BF53" s="17"/>
      <c r="BG53" s="19"/>
      <c r="BH53" s="17"/>
      <c r="BI53" s="17"/>
      <c r="BJ53" s="19"/>
      <c r="BK53" s="17"/>
      <c r="BL53" s="17"/>
      <c r="BM53" s="19"/>
      <c r="BN53" s="17"/>
      <c r="BO53" s="17"/>
      <c r="BP53" s="19"/>
      <c r="BQ53" s="17"/>
      <c r="BR53" s="17"/>
      <c r="BS53" s="19"/>
      <c r="BT53" s="17"/>
      <c r="BU53" s="17"/>
      <c r="BV53" s="19"/>
      <c r="BW53" s="17"/>
      <c r="BX53" s="17"/>
      <c r="BY53" s="19"/>
      <c r="BZ53" s="17"/>
      <c r="CA53" s="17"/>
      <c r="CB53" s="19"/>
      <c r="CC53" s="17"/>
      <c r="CD53" s="17"/>
      <c r="CE53" s="19"/>
      <c r="CF53" s="17"/>
      <c r="CG53" s="17"/>
      <c r="CH53" s="19"/>
      <c r="CI53" s="17"/>
      <c r="CJ53" s="17"/>
    </row>
    <row r="54" spans="2:88" ht="40.5" hidden="1" customHeight="1">
      <c r="B54" s="15">
        <f t="shared" si="0"/>
        <v>15</v>
      </c>
      <c r="C54" s="16">
        <f t="shared" si="1"/>
        <v>43234</v>
      </c>
      <c r="D54" s="16"/>
      <c r="E54" s="19">
        <f t="shared" si="2"/>
        <v>29</v>
      </c>
      <c r="F54" s="22" t="s">
        <v>40</v>
      </c>
      <c r="G54" s="18"/>
      <c r="H54" s="19"/>
      <c r="I54" s="30"/>
      <c r="J54" s="31"/>
      <c r="K54" s="19"/>
      <c r="L54" s="30"/>
      <c r="M54" s="31"/>
      <c r="N54" s="19"/>
      <c r="O54" s="30"/>
      <c r="P54" s="31"/>
      <c r="Q54" s="19"/>
      <c r="R54" s="30"/>
      <c r="S54" s="31"/>
      <c r="T54" s="19"/>
      <c r="U54" s="30"/>
      <c r="V54" s="31"/>
      <c r="W54" s="19"/>
      <c r="X54" s="18"/>
      <c r="Y54" s="18"/>
      <c r="Z54" s="19"/>
      <c r="AA54" s="18"/>
      <c r="AB54" s="18"/>
      <c r="AC54" s="19"/>
      <c r="AD54" s="18"/>
      <c r="AE54" s="18"/>
      <c r="AF54" s="19"/>
      <c r="AG54" s="18"/>
      <c r="AH54" s="18"/>
      <c r="AI54" s="19"/>
      <c r="AJ54" s="18"/>
      <c r="AK54" s="18"/>
      <c r="AL54" s="18"/>
      <c r="AM54" s="18"/>
      <c r="AN54" s="18"/>
      <c r="AO54" s="19"/>
      <c r="AP54" s="18"/>
      <c r="AQ54" s="18"/>
      <c r="AR54" s="19"/>
      <c r="AS54" s="18"/>
      <c r="AT54" s="18"/>
      <c r="AU54" s="19"/>
      <c r="AV54" s="18"/>
      <c r="AW54" s="18"/>
      <c r="AX54" s="19"/>
      <c r="AY54" s="18"/>
      <c r="AZ54" s="18"/>
      <c r="BA54" s="19"/>
      <c r="BB54" s="18"/>
      <c r="BC54" s="18"/>
      <c r="BD54" s="19"/>
      <c r="BE54" s="18"/>
      <c r="BF54" s="18"/>
      <c r="BG54" s="19"/>
      <c r="BH54" s="18"/>
      <c r="BI54" s="18"/>
      <c r="BJ54" s="19"/>
      <c r="BK54" s="18"/>
      <c r="BL54" s="18"/>
      <c r="BM54" s="19"/>
      <c r="BN54" s="18"/>
      <c r="BO54" s="18"/>
      <c r="BP54" s="19"/>
      <c r="BQ54" s="18"/>
      <c r="BR54" s="18"/>
      <c r="BS54" s="19"/>
      <c r="BT54" s="18"/>
      <c r="BU54" s="18"/>
      <c r="BV54" s="19"/>
      <c r="BW54" s="18"/>
      <c r="BX54" s="18"/>
      <c r="BY54" s="19"/>
      <c r="BZ54" s="18"/>
      <c r="CA54" s="18"/>
      <c r="CB54" s="19"/>
      <c r="CC54" s="18"/>
      <c r="CD54" s="18"/>
      <c r="CE54" s="19"/>
      <c r="CF54" s="18"/>
      <c r="CG54" s="18"/>
      <c r="CH54" s="19"/>
      <c r="CI54" s="18"/>
      <c r="CJ54" s="18"/>
    </row>
    <row r="55" spans="2:88" ht="60.75" hidden="1" customHeight="1">
      <c r="B55" s="15">
        <f>B54+1</f>
        <v>16</v>
      </c>
      <c r="C55" s="45">
        <f>C54+7</f>
        <v>43241</v>
      </c>
      <c r="D55" s="45"/>
      <c r="E55" s="19">
        <f t="shared" si="2"/>
        <v>28</v>
      </c>
      <c r="F55" s="22" t="s">
        <v>26</v>
      </c>
      <c r="G55" s="20"/>
      <c r="H55" s="19"/>
      <c r="I55" s="30"/>
      <c r="J55" s="46"/>
      <c r="K55" s="19"/>
      <c r="L55" s="30"/>
      <c r="M55" s="46"/>
      <c r="N55" s="19"/>
      <c r="O55" s="30"/>
      <c r="P55" s="46"/>
      <c r="Q55" s="19"/>
      <c r="R55" s="30"/>
      <c r="S55" s="46"/>
      <c r="T55" s="19"/>
      <c r="U55" s="30"/>
      <c r="V55" s="46"/>
      <c r="W55" s="19"/>
      <c r="X55" s="20"/>
      <c r="Y55" s="20"/>
      <c r="Z55" s="19"/>
      <c r="AA55" s="20"/>
      <c r="AB55" s="20"/>
      <c r="AC55" s="19"/>
      <c r="AD55" s="20"/>
      <c r="AE55" s="20"/>
      <c r="AF55" s="19"/>
      <c r="AG55" s="20"/>
      <c r="AH55" s="20"/>
      <c r="AI55" s="19"/>
      <c r="AJ55" s="20"/>
      <c r="AK55" s="20"/>
      <c r="AL55" s="20"/>
      <c r="AM55" s="20"/>
      <c r="AN55" s="20"/>
      <c r="AO55" s="19"/>
      <c r="AP55" s="20"/>
      <c r="AQ55" s="20"/>
      <c r="AR55" s="19"/>
      <c r="AS55" s="20"/>
      <c r="AT55" s="20"/>
      <c r="AU55" s="19"/>
      <c r="AV55" s="20"/>
      <c r="AW55" s="20"/>
      <c r="AX55" s="19"/>
      <c r="AY55" s="20"/>
      <c r="AZ55" s="20"/>
      <c r="BA55" s="19"/>
      <c r="BB55" s="20"/>
      <c r="BC55" s="20"/>
      <c r="BD55" s="19"/>
      <c r="BE55" s="20"/>
      <c r="BF55" s="20"/>
      <c r="BG55" s="19"/>
      <c r="BH55" s="20"/>
      <c r="BI55" s="20"/>
      <c r="BJ55" s="19"/>
      <c r="BK55" s="20"/>
      <c r="BL55" s="20"/>
      <c r="BM55" s="19"/>
      <c r="BN55" s="20"/>
      <c r="BO55" s="20"/>
      <c r="BP55" s="19"/>
      <c r="BQ55" s="20"/>
      <c r="BR55" s="20"/>
      <c r="BS55" s="19"/>
      <c r="BT55" s="20"/>
      <c r="BU55" s="20"/>
      <c r="BV55" s="19"/>
      <c r="BW55" s="20"/>
      <c r="BX55" s="20"/>
      <c r="BY55" s="19"/>
      <c r="BZ55" s="20"/>
      <c r="CA55" s="20"/>
      <c r="CB55" s="19"/>
      <c r="CC55" s="20"/>
      <c r="CD55" s="20"/>
      <c r="CE55" s="19"/>
      <c r="CF55" s="20"/>
      <c r="CG55" s="20"/>
      <c r="CH55" s="19"/>
      <c r="CI55" s="20"/>
      <c r="CJ55" s="20"/>
    </row>
    <row r="56" spans="2:88" ht="60.75" hidden="1" customHeight="1">
      <c r="B56" s="15">
        <f t="shared" si="0"/>
        <v>17</v>
      </c>
      <c r="C56" s="45">
        <f t="shared" si="1"/>
        <v>43248</v>
      </c>
      <c r="D56" s="45"/>
      <c r="E56" s="19">
        <f t="shared" si="2"/>
        <v>27</v>
      </c>
      <c r="F56" s="22" t="s">
        <v>43</v>
      </c>
      <c r="G56" s="18" t="s">
        <v>22</v>
      </c>
      <c r="H56" s="19"/>
      <c r="I56" s="30"/>
      <c r="J56" s="31"/>
      <c r="K56" s="19"/>
      <c r="L56" s="30"/>
      <c r="M56" s="31"/>
      <c r="N56" s="19"/>
      <c r="O56" s="30"/>
      <c r="P56" s="31"/>
      <c r="Q56" s="19"/>
      <c r="R56" s="30"/>
      <c r="S56" s="31"/>
      <c r="T56" s="19"/>
      <c r="U56" s="30"/>
      <c r="V56" s="31"/>
      <c r="W56" s="19"/>
      <c r="X56" s="18"/>
      <c r="Y56" s="18"/>
      <c r="Z56" s="19"/>
      <c r="AA56" s="18"/>
      <c r="AB56" s="18"/>
      <c r="AC56" s="19"/>
      <c r="AD56" s="18"/>
      <c r="AE56" s="18"/>
      <c r="AF56" s="19"/>
      <c r="AG56" s="18"/>
      <c r="AH56" s="18"/>
      <c r="AI56" s="19"/>
      <c r="AJ56" s="18"/>
      <c r="AK56" s="18"/>
      <c r="AL56" s="18"/>
      <c r="AM56" s="18"/>
      <c r="AN56" s="18"/>
      <c r="AO56" s="19"/>
      <c r="AP56" s="18"/>
      <c r="AQ56" s="18"/>
      <c r="AR56" s="19"/>
      <c r="AS56" s="18"/>
      <c r="AT56" s="18"/>
      <c r="AU56" s="19"/>
      <c r="AV56" s="18"/>
      <c r="AW56" s="18"/>
      <c r="AX56" s="19"/>
      <c r="AY56" s="18"/>
      <c r="AZ56" s="18"/>
      <c r="BA56" s="19"/>
      <c r="BB56" s="18"/>
      <c r="BC56" s="18"/>
      <c r="BD56" s="19"/>
      <c r="BE56" s="18"/>
      <c r="BF56" s="18"/>
      <c r="BG56" s="19"/>
      <c r="BH56" s="18"/>
      <c r="BI56" s="18"/>
      <c r="BJ56" s="19"/>
      <c r="BK56" s="18"/>
      <c r="BL56" s="18"/>
      <c r="BM56" s="19"/>
      <c r="BN56" s="18"/>
      <c r="BO56" s="18"/>
      <c r="BP56" s="19"/>
      <c r="BQ56" s="18"/>
      <c r="BR56" s="18"/>
      <c r="BS56" s="19"/>
      <c r="BT56" s="18"/>
      <c r="BU56" s="18"/>
      <c r="BV56" s="19"/>
      <c r="BW56" s="18"/>
      <c r="BX56" s="18"/>
      <c r="BY56" s="19"/>
      <c r="BZ56" s="18"/>
      <c r="CA56" s="18"/>
      <c r="CB56" s="19"/>
      <c r="CC56" s="18"/>
      <c r="CD56" s="18"/>
      <c r="CE56" s="19"/>
      <c r="CF56" s="18"/>
      <c r="CG56" s="18"/>
      <c r="CH56" s="19"/>
      <c r="CI56" s="18"/>
      <c r="CJ56" s="18"/>
    </row>
    <row r="57" spans="2:88" ht="81" hidden="1" customHeight="1">
      <c r="B57" s="15">
        <f t="shared" si="0"/>
        <v>18</v>
      </c>
      <c r="C57" s="16">
        <f t="shared" si="1"/>
        <v>43255</v>
      </c>
      <c r="D57" s="16"/>
      <c r="E57" s="19">
        <f t="shared" si="2"/>
        <v>26</v>
      </c>
      <c r="F57" s="22" t="s">
        <v>28</v>
      </c>
      <c r="G57" s="20"/>
      <c r="H57" s="19">
        <f t="shared" ref="H57:H90" si="3">H58+1</f>
        <v>35</v>
      </c>
      <c r="I57" s="23" t="s">
        <v>98</v>
      </c>
      <c r="J57" s="31" t="s">
        <v>86</v>
      </c>
      <c r="K57" s="19"/>
      <c r="L57" s="30"/>
      <c r="M57" s="31"/>
      <c r="N57" s="19"/>
      <c r="O57" s="30"/>
      <c r="P57" s="31"/>
      <c r="Q57" s="19"/>
      <c r="R57" s="30"/>
      <c r="S57" s="31"/>
      <c r="T57" s="19"/>
      <c r="U57" s="30"/>
      <c r="V57" s="31"/>
      <c r="W57" s="19"/>
      <c r="X57" s="20"/>
      <c r="Y57" s="20"/>
      <c r="Z57" s="19"/>
      <c r="AA57" s="20"/>
      <c r="AB57" s="20"/>
      <c r="AC57" s="19"/>
      <c r="AD57" s="20"/>
      <c r="AE57" s="20"/>
      <c r="AF57" s="19"/>
      <c r="AG57" s="20"/>
      <c r="AH57" s="20"/>
      <c r="AI57" s="19"/>
      <c r="AJ57" s="20"/>
      <c r="AK57" s="20"/>
      <c r="AL57" s="20"/>
      <c r="AM57" s="20"/>
      <c r="AN57" s="20"/>
      <c r="AO57" s="19"/>
      <c r="AP57" s="20"/>
      <c r="AQ57" s="20"/>
      <c r="AR57" s="19"/>
      <c r="AS57" s="20"/>
      <c r="AT57" s="20"/>
      <c r="AU57" s="19"/>
      <c r="AV57" s="20"/>
      <c r="AW57" s="20"/>
      <c r="AX57" s="19"/>
      <c r="AY57" s="20"/>
      <c r="AZ57" s="20"/>
      <c r="BA57" s="19"/>
      <c r="BB57" s="20"/>
      <c r="BC57" s="20"/>
      <c r="BD57" s="19"/>
      <c r="BE57" s="20"/>
      <c r="BF57" s="20"/>
      <c r="BG57" s="19"/>
      <c r="BH57" s="20"/>
      <c r="BI57" s="20"/>
      <c r="BJ57" s="19"/>
      <c r="BK57" s="20"/>
      <c r="BL57" s="20"/>
      <c r="BM57" s="19"/>
      <c r="BN57" s="20"/>
      <c r="BO57" s="20"/>
      <c r="BP57" s="19"/>
      <c r="BQ57" s="20"/>
      <c r="BR57" s="20"/>
      <c r="BS57" s="19"/>
      <c r="BT57" s="20"/>
      <c r="BU57" s="20"/>
      <c r="BV57" s="19"/>
      <c r="BW57" s="20"/>
      <c r="BX57" s="20"/>
      <c r="BY57" s="19"/>
      <c r="BZ57" s="20"/>
      <c r="CA57" s="20"/>
      <c r="CB57" s="19"/>
      <c r="CC57" s="20"/>
      <c r="CD57" s="20"/>
      <c r="CE57" s="19"/>
      <c r="CF57" s="20"/>
      <c r="CG57" s="20"/>
      <c r="CH57" s="19"/>
      <c r="CI57" s="20"/>
      <c r="CJ57" s="20"/>
    </row>
    <row r="58" spans="2:88" ht="101.25" hidden="1" customHeight="1">
      <c r="B58" s="15">
        <f t="shared" si="0"/>
        <v>19</v>
      </c>
      <c r="C58" s="16">
        <f t="shared" si="1"/>
        <v>43262</v>
      </c>
      <c r="D58" s="16"/>
      <c r="E58" s="19">
        <f t="shared" si="2"/>
        <v>25</v>
      </c>
      <c r="F58" s="22" t="s">
        <v>30</v>
      </c>
      <c r="G58" s="57" t="s">
        <v>76</v>
      </c>
      <c r="H58" s="19">
        <f t="shared" si="3"/>
        <v>34</v>
      </c>
      <c r="I58" s="30"/>
      <c r="J58" s="31"/>
      <c r="K58" s="19"/>
      <c r="L58" s="30"/>
      <c r="M58" s="31"/>
      <c r="N58" s="19"/>
      <c r="O58" s="30"/>
      <c r="P58" s="31"/>
      <c r="Q58" s="19"/>
      <c r="R58" s="30"/>
      <c r="S58" s="31"/>
      <c r="T58" s="19"/>
      <c r="U58" s="30"/>
      <c r="V58" s="31"/>
      <c r="W58" s="19"/>
      <c r="X58" s="20"/>
      <c r="Y58" s="20"/>
      <c r="Z58" s="19"/>
      <c r="AA58" s="20"/>
      <c r="AB58" s="20"/>
      <c r="AC58" s="19"/>
      <c r="AD58" s="20"/>
      <c r="AE58" s="20"/>
      <c r="AF58" s="19"/>
      <c r="AG58" s="20"/>
      <c r="AH58" s="20"/>
      <c r="AI58" s="19"/>
      <c r="AJ58" s="20"/>
      <c r="AK58" s="20"/>
      <c r="AL58" s="20"/>
      <c r="AM58" s="20"/>
      <c r="AN58" s="20"/>
      <c r="AO58" s="19"/>
      <c r="AP58" s="20"/>
      <c r="AQ58" s="20"/>
      <c r="AR58" s="19"/>
      <c r="AS58" s="20"/>
      <c r="AT58" s="20"/>
      <c r="AU58" s="19"/>
      <c r="AV58" s="20"/>
      <c r="AW58" s="20"/>
      <c r="AX58" s="19"/>
      <c r="AY58" s="20"/>
      <c r="AZ58" s="20"/>
      <c r="BA58" s="19"/>
      <c r="BB58" s="20"/>
      <c r="BC58" s="20"/>
      <c r="BD58" s="19"/>
      <c r="BE58" s="20"/>
      <c r="BF58" s="20"/>
      <c r="BG58" s="19"/>
      <c r="BH58" s="20"/>
      <c r="BI58" s="20"/>
      <c r="BJ58" s="19"/>
      <c r="BK58" s="20"/>
      <c r="BL58" s="20"/>
      <c r="BM58" s="19"/>
      <c r="BN58" s="20"/>
      <c r="BO58" s="20"/>
      <c r="BP58" s="19"/>
      <c r="BQ58" s="20"/>
      <c r="BR58" s="20"/>
      <c r="BS58" s="19"/>
      <c r="BT58" s="20"/>
      <c r="BU58" s="20"/>
      <c r="BV58" s="19"/>
      <c r="BW58" s="20"/>
      <c r="BX58" s="20"/>
      <c r="BY58" s="19"/>
      <c r="BZ58" s="20"/>
      <c r="CA58" s="20"/>
      <c r="CB58" s="19"/>
      <c r="CC58" s="20"/>
      <c r="CD58" s="20"/>
      <c r="CE58" s="19"/>
      <c r="CF58" s="20"/>
      <c r="CG58" s="20"/>
      <c r="CH58" s="19"/>
      <c r="CI58" s="20"/>
      <c r="CJ58" s="20"/>
    </row>
    <row r="59" spans="2:88" ht="121.5" hidden="1" customHeight="1">
      <c r="B59" s="15">
        <f t="shared" si="0"/>
        <v>20</v>
      </c>
      <c r="C59" s="16">
        <f t="shared" si="1"/>
        <v>43269</v>
      </c>
      <c r="D59" s="16"/>
      <c r="E59" s="19">
        <f t="shared" si="2"/>
        <v>24</v>
      </c>
      <c r="F59" s="21" t="s">
        <v>48</v>
      </c>
      <c r="G59" s="20" t="s">
        <v>33</v>
      </c>
      <c r="H59" s="19">
        <f t="shared" si="3"/>
        <v>33</v>
      </c>
      <c r="I59" s="23" t="s">
        <v>78</v>
      </c>
      <c r="J59" s="20" t="s">
        <v>85</v>
      </c>
      <c r="K59" s="19"/>
      <c r="L59" s="25"/>
      <c r="M59" s="31"/>
      <c r="N59" s="19"/>
      <c r="O59" s="25"/>
      <c r="P59" s="31"/>
      <c r="Q59" s="19"/>
      <c r="R59" s="25"/>
      <c r="S59" s="31"/>
      <c r="T59" s="19"/>
      <c r="U59" s="25"/>
      <c r="V59" s="31"/>
      <c r="W59" s="19"/>
      <c r="X59" s="20"/>
      <c r="Y59" s="20"/>
      <c r="Z59" s="19"/>
      <c r="AA59" s="20"/>
      <c r="AB59" s="20"/>
      <c r="AC59" s="19"/>
      <c r="AD59" s="20"/>
      <c r="AE59" s="20"/>
      <c r="AF59" s="19"/>
      <c r="AG59" s="20"/>
      <c r="AH59" s="20"/>
      <c r="AI59" s="19"/>
      <c r="AJ59" s="20"/>
      <c r="AK59" s="20"/>
      <c r="AL59" s="20"/>
      <c r="AM59" s="20"/>
      <c r="AN59" s="20"/>
      <c r="AO59" s="19"/>
      <c r="AP59" s="20"/>
      <c r="AQ59" s="20"/>
      <c r="AR59" s="19"/>
      <c r="AS59" s="20"/>
      <c r="AT59" s="20"/>
      <c r="AU59" s="19"/>
      <c r="AV59" s="20"/>
      <c r="AW59" s="20"/>
      <c r="AX59" s="19"/>
      <c r="AY59" s="20"/>
      <c r="AZ59" s="20"/>
      <c r="BA59" s="19"/>
      <c r="BB59" s="20"/>
      <c r="BC59" s="20"/>
      <c r="BD59" s="19"/>
      <c r="BE59" s="20"/>
      <c r="BF59" s="20"/>
      <c r="BG59" s="19"/>
      <c r="BH59" s="20"/>
      <c r="BI59" s="20"/>
      <c r="BJ59" s="19"/>
      <c r="BK59" s="20"/>
      <c r="BL59" s="20"/>
      <c r="BM59" s="19"/>
      <c r="BN59" s="20"/>
      <c r="BO59" s="20"/>
      <c r="BP59" s="19"/>
      <c r="BQ59" s="20"/>
      <c r="BR59" s="20"/>
      <c r="BS59" s="19"/>
      <c r="BT59" s="20"/>
      <c r="BU59" s="20"/>
      <c r="BV59" s="19"/>
      <c r="BW59" s="20"/>
      <c r="BX59" s="20"/>
      <c r="BY59" s="19"/>
      <c r="BZ59" s="20"/>
      <c r="CA59" s="20"/>
      <c r="CB59" s="19"/>
      <c r="CC59" s="20"/>
      <c r="CD59" s="20"/>
      <c r="CE59" s="19"/>
      <c r="CF59" s="20"/>
      <c r="CG59" s="20"/>
      <c r="CH59" s="19"/>
      <c r="CI59" s="20"/>
      <c r="CJ59" s="20"/>
    </row>
    <row r="60" spans="2:88" ht="81" hidden="1" customHeight="1">
      <c r="B60" s="15">
        <f t="shared" si="0"/>
        <v>21</v>
      </c>
      <c r="C60" s="16">
        <f t="shared" si="1"/>
        <v>43276</v>
      </c>
      <c r="D60" s="16"/>
      <c r="E60" s="19">
        <f t="shared" si="2"/>
        <v>23</v>
      </c>
      <c r="F60" s="32"/>
      <c r="G60" s="20" t="s">
        <v>34</v>
      </c>
      <c r="H60" s="19">
        <f t="shared" si="3"/>
        <v>32</v>
      </c>
      <c r="I60" s="30"/>
      <c r="J60" s="31" t="s">
        <v>107</v>
      </c>
      <c r="K60" s="19"/>
      <c r="L60" s="25"/>
      <c r="M60" s="31"/>
      <c r="N60" s="19"/>
      <c r="O60" s="25"/>
      <c r="P60" s="31"/>
      <c r="Q60" s="19"/>
      <c r="R60" s="25"/>
      <c r="S60" s="31"/>
      <c r="T60" s="19"/>
      <c r="U60" s="25"/>
      <c r="V60" s="31"/>
      <c r="W60" s="19"/>
      <c r="X60" s="20"/>
      <c r="Y60" s="20"/>
      <c r="Z60" s="19"/>
      <c r="AA60" s="20"/>
      <c r="AB60" s="20"/>
      <c r="AC60" s="19"/>
      <c r="AD60" s="20"/>
      <c r="AE60" s="20"/>
      <c r="AF60" s="19"/>
      <c r="AG60" s="20"/>
      <c r="AH60" s="20"/>
      <c r="AI60" s="19"/>
      <c r="AJ60" s="20"/>
      <c r="AK60" s="20"/>
      <c r="AL60" s="20"/>
      <c r="AM60" s="20"/>
      <c r="AN60" s="20"/>
      <c r="AO60" s="19"/>
      <c r="AP60" s="20"/>
      <c r="AQ60" s="20"/>
      <c r="AR60" s="19"/>
      <c r="AS60" s="20"/>
      <c r="AT60" s="20"/>
      <c r="AU60" s="19"/>
      <c r="AV60" s="20"/>
      <c r="AW60" s="20"/>
      <c r="AX60" s="19"/>
      <c r="AY60" s="20"/>
      <c r="AZ60" s="20"/>
      <c r="BA60" s="19"/>
      <c r="BB60" s="20"/>
      <c r="BC60" s="20"/>
      <c r="BD60" s="19"/>
      <c r="BE60" s="20"/>
      <c r="BF60" s="20"/>
      <c r="BG60" s="19"/>
      <c r="BH60" s="20"/>
      <c r="BI60" s="20"/>
      <c r="BJ60" s="19"/>
      <c r="BK60" s="20"/>
      <c r="BL60" s="20"/>
      <c r="BM60" s="19"/>
      <c r="BN60" s="20"/>
      <c r="BO60" s="20"/>
      <c r="BP60" s="19"/>
      <c r="BQ60" s="20"/>
      <c r="BR60" s="20"/>
      <c r="BS60" s="19"/>
      <c r="BT60" s="20"/>
      <c r="BU60" s="20"/>
      <c r="BV60" s="19"/>
      <c r="BW60" s="20"/>
      <c r="BX60" s="20"/>
      <c r="BY60" s="19"/>
      <c r="BZ60" s="20"/>
      <c r="CA60" s="20"/>
      <c r="CB60" s="19"/>
      <c r="CC60" s="20"/>
      <c r="CD60" s="20"/>
      <c r="CE60" s="19"/>
      <c r="CF60" s="20"/>
      <c r="CG60" s="20"/>
      <c r="CH60" s="19"/>
      <c r="CI60" s="20"/>
      <c r="CJ60" s="20"/>
    </row>
    <row r="61" spans="2:88" ht="60.75" hidden="1" customHeight="1">
      <c r="B61" s="15">
        <f t="shared" si="0"/>
        <v>22</v>
      </c>
      <c r="C61" s="45">
        <f t="shared" si="1"/>
        <v>43283</v>
      </c>
      <c r="D61" s="45"/>
      <c r="E61" s="19">
        <f t="shared" si="2"/>
        <v>22</v>
      </c>
      <c r="F61" s="31"/>
      <c r="G61" s="20" t="s">
        <v>35</v>
      </c>
      <c r="H61" s="19">
        <f t="shared" si="3"/>
        <v>31</v>
      </c>
      <c r="I61" s="3" t="s">
        <v>17</v>
      </c>
      <c r="J61" s="18" t="s">
        <v>61</v>
      </c>
      <c r="K61" s="19"/>
      <c r="L61" s="25"/>
      <c r="M61" s="31"/>
      <c r="N61" s="19"/>
      <c r="O61" s="25"/>
      <c r="P61" s="31"/>
      <c r="Q61" s="19"/>
      <c r="R61" s="25"/>
      <c r="S61" s="31"/>
      <c r="T61" s="19"/>
      <c r="U61" s="25"/>
      <c r="V61" s="31"/>
      <c r="W61" s="19"/>
      <c r="X61" s="20"/>
      <c r="Y61" s="20"/>
      <c r="Z61" s="19"/>
      <c r="AA61" s="20"/>
      <c r="AB61" s="20"/>
      <c r="AC61" s="19"/>
      <c r="AD61" s="20"/>
      <c r="AE61" s="20"/>
      <c r="AF61" s="19"/>
      <c r="AG61" s="20"/>
      <c r="AH61" s="20"/>
      <c r="AI61" s="19"/>
      <c r="AJ61" s="20"/>
      <c r="AK61" s="20"/>
      <c r="AL61" s="20"/>
      <c r="AM61" s="20"/>
      <c r="AN61" s="20"/>
      <c r="AO61" s="19"/>
      <c r="AP61" s="20"/>
      <c r="AQ61" s="20"/>
      <c r="AR61" s="19"/>
      <c r="AS61" s="20"/>
      <c r="AT61" s="20"/>
      <c r="AU61" s="19"/>
      <c r="AV61" s="20"/>
      <c r="AW61" s="20"/>
      <c r="AX61" s="19"/>
      <c r="AY61" s="20"/>
      <c r="AZ61" s="20"/>
      <c r="BA61" s="19"/>
      <c r="BB61" s="20"/>
      <c r="BC61" s="20"/>
      <c r="BD61" s="19"/>
      <c r="BE61" s="20"/>
      <c r="BF61" s="20"/>
      <c r="BG61" s="19"/>
      <c r="BH61" s="20"/>
      <c r="BI61" s="20"/>
      <c r="BJ61" s="19"/>
      <c r="BK61" s="20"/>
      <c r="BL61" s="20"/>
      <c r="BM61" s="19"/>
      <c r="BN61" s="20"/>
      <c r="BO61" s="20"/>
      <c r="BP61" s="19"/>
      <c r="BQ61" s="20"/>
      <c r="BR61" s="20"/>
      <c r="BS61" s="19"/>
      <c r="BT61" s="20"/>
      <c r="BU61" s="20"/>
      <c r="BV61" s="19"/>
      <c r="BW61" s="20"/>
      <c r="BX61" s="20"/>
      <c r="BY61" s="19"/>
      <c r="BZ61" s="20"/>
      <c r="CA61" s="20"/>
      <c r="CB61" s="19"/>
      <c r="CC61" s="20"/>
      <c r="CD61" s="20"/>
      <c r="CE61" s="19"/>
      <c r="CF61" s="20"/>
      <c r="CG61" s="20"/>
      <c r="CH61" s="19"/>
      <c r="CI61" s="20"/>
      <c r="CJ61" s="20"/>
    </row>
    <row r="62" spans="2:88" ht="60.75" hidden="1" customHeight="1">
      <c r="B62" s="15">
        <f t="shared" si="0"/>
        <v>23</v>
      </c>
      <c r="C62" s="16">
        <f t="shared" si="1"/>
        <v>43290</v>
      </c>
      <c r="D62" s="16"/>
      <c r="E62" s="19">
        <f t="shared" si="2"/>
        <v>21</v>
      </c>
      <c r="F62" s="31"/>
      <c r="G62" s="20"/>
      <c r="H62" s="19">
        <f t="shared" si="3"/>
        <v>30</v>
      </c>
      <c r="I62" s="23" t="s">
        <v>79</v>
      </c>
      <c r="J62" s="20" t="s">
        <v>80</v>
      </c>
      <c r="K62" s="19"/>
      <c r="L62" s="35"/>
      <c r="M62" s="31"/>
      <c r="N62" s="19"/>
      <c r="O62" s="35"/>
      <c r="P62" s="31"/>
      <c r="Q62" s="19"/>
      <c r="R62" s="35"/>
      <c r="S62" s="31"/>
      <c r="T62" s="19"/>
      <c r="U62" s="35"/>
      <c r="V62" s="31"/>
      <c r="W62" s="19"/>
      <c r="X62" s="20"/>
      <c r="Y62" s="20"/>
      <c r="Z62" s="19"/>
      <c r="AA62" s="20"/>
      <c r="AB62" s="20"/>
      <c r="AC62" s="19"/>
      <c r="AD62" s="20"/>
      <c r="AE62" s="20"/>
      <c r="AF62" s="19"/>
      <c r="AG62" s="20"/>
      <c r="AH62" s="20"/>
      <c r="AI62" s="19"/>
      <c r="AJ62" s="20"/>
      <c r="AK62" s="20"/>
      <c r="AL62" s="20"/>
      <c r="AM62" s="20"/>
      <c r="AN62" s="20"/>
      <c r="AO62" s="19"/>
      <c r="AP62" s="20"/>
      <c r="AQ62" s="20"/>
      <c r="AR62" s="19"/>
      <c r="AS62" s="20"/>
      <c r="AT62" s="20"/>
      <c r="AU62" s="19"/>
      <c r="AV62" s="20"/>
      <c r="AW62" s="20"/>
      <c r="AX62" s="19"/>
      <c r="AY62" s="20"/>
      <c r="AZ62" s="20"/>
      <c r="BA62" s="19"/>
      <c r="BB62" s="20"/>
      <c r="BC62" s="20"/>
      <c r="BD62" s="19"/>
      <c r="BE62" s="20"/>
      <c r="BF62" s="20"/>
      <c r="BG62" s="19"/>
      <c r="BH62" s="20"/>
      <c r="BI62" s="20"/>
      <c r="BJ62" s="19"/>
      <c r="BK62" s="20"/>
      <c r="BL62" s="20"/>
      <c r="BM62" s="19"/>
      <c r="BN62" s="20"/>
      <c r="BO62" s="20"/>
      <c r="BP62" s="19"/>
      <c r="BQ62" s="20"/>
      <c r="BR62" s="20"/>
      <c r="BS62" s="19"/>
      <c r="BT62" s="20"/>
      <c r="BU62" s="20"/>
      <c r="BV62" s="19"/>
      <c r="BW62" s="20"/>
      <c r="BX62" s="20"/>
      <c r="BY62" s="19"/>
      <c r="BZ62" s="20"/>
      <c r="CA62" s="20"/>
      <c r="CB62" s="19"/>
      <c r="CC62" s="20"/>
      <c r="CD62" s="20"/>
      <c r="CE62" s="19"/>
      <c r="CF62" s="20"/>
      <c r="CG62" s="20"/>
      <c r="CH62" s="19"/>
      <c r="CI62" s="20"/>
      <c r="CJ62" s="20"/>
    </row>
    <row r="63" spans="2:88" ht="141.75" hidden="1" customHeight="1">
      <c r="B63" s="15">
        <f t="shared" si="0"/>
        <v>24</v>
      </c>
      <c r="C63" s="16">
        <f t="shared" si="1"/>
        <v>43297</v>
      </c>
      <c r="D63" s="16"/>
      <c r="E63" s="19">
        <f t="shared" si="2"/>
        <v>20</v>
      </c>
      <c r="F63" s="8" t="s">
        <v>20</v>
      </c>
      <c r="G63" s="20"/>
      <c r="H63" s="19">
        <f t="shared" si="3"/>
        <v>29</v>
      </c>
      <c r="I63" s="23" t="s">
        <v>113</v>
      </c>
      <c r="J63" s="32" t="s">
        <v>108</v>
      </c>
      <c r="K63" s="19"/>
      <c r="L63" s="25"/>
      <c r="M63" s="27"/>
      <c r="N63" s="19"/>
      <c r="O63" s="25"/>
      <c r="P63" s="27"/>
      <c r="Q63" s="19"/>
      <c r="R63" s="25"/>
      <c r="S63" s="27"/>
      <c r="T63" s="19"/>
      <c r="U63" s="25"/>
      <c r="V63" s="27"/>
      <c r="W63" s="19"/>
      <c r="X63" s="20"/>
      <c r="Y63" s="20"/>
      <c r="Z63" s="19"/>
      <c r="AA63" s="20"/>
      <c r="AB63" s="20"/>
      <c r="AC63" s="19"/>
      <c r="AD63" s="20"/>
      <c r="AE63" s="20"/>
      <c r="AF63" s="19"/>
      <c r="AG63" s="20"/>
      <c r="AH63" s="20"/>
      <c r="AI63" s="19"/>
      <c r="AJ63" s="20"/>
      <c r="AK63" s="20"/>
      <c r="AL63" s="20"/>
      <c r="AM63" s="20"/>
      <c r="AN63" s="20"/>
      <c r="AO63" s="19"/>
      <c r="AP63" s="20"/>
      <c r="AQ63" s="20"/>
      <c r="AR63" s="19"/>
      <c r="AS63" s="20"/>
      <c r="AT63" s="20"/>
      <c r="AU63" s="19"/>
      <c r="AV63" s="20"/>
      <c r="AW63" s="20"/>
      <c r="AX63" s="19"/>
      <c r="AY63" s="20"/>
      <c r="AZ63" s="20"/>
      <c r="BA63" s="19"/>
      <c r="BB63" s="20"/>
      <c r="BC63" s="20"/>
      <c r="BD63" s="19"/>
      <c r="BE63" s="20"/>
      <c r="BF63" s="20"/>
      <c r="BG63" s="19"/>
      <c r="BH63" s="20"/>
      <c r="BI63" s="20"/>
      <c r="BJ63" s="19"/>
      <c r="BK63" s="20"/>
      <c r="BL63" s="20"/>
      <c r="BM63" s="19"/>
      <c r="BN63" s="20"/>
      <c r="BO63" s="20"/>
      <c r="BP63" s="19"/>
      <c r="BQ63" s="20"/>
      <c r="BR63" s="20"/>
      <c r="BS63" s="19"/>
      <c r="BT63" s="20"/>
      <c r="BU63" s="20"/>
      <c r="BV63" s="19"/>
      <c r="BW63" s="20"/>
      <c r="BX63" s="20"/>
      <c r="BY63" s="19"/>
      <c r="BZ63" s="20"/>
      <c r="CA63" s="20"/>
      <c r="CB63" s="19"/>
      <c r="CC63" s="20"/>
      <c r="CD63" s="20"/>
      <c r="CE63" s="19"/>
      <c r="CF63" s="20"/>
      <c r="CG63" s="20"/>
      <c r="CH63" s="19"/>
      <c r="CI63" s="20"/>
      <c r="CJ63" s="20"/>
    </row>
    <row r="64" spans="2:88" ht="60.75" hidden="1" customHeight="1">
      <c r="B64" s="15">
        <f t="shared" si="0"/>
        <v>25</v>
      </c>
      <c r="C64" s="16">
        <f t="shared" si="1"/>
        <v>43304</v>
      </c>
      <c r="D64" s="16"/>
      <c r="E64" s="19">
        <f t="shared" si="2"/>
        <v>19</v>
      </c>
      <c r="F64" s="21" t="s">
        <v>25</v>
      </c>
      <c r="G64" s="26" t="s">
        <v>36</v>
      </c>
      <c r="H64" s="19">
        <f t="shared" si="3"/>
        <v>28</v>
      </c>
      <c r="I64" s="22" t="s">
        <v>64</v>
      </c>
      <c r="J64" s="63" t="s">
        <v>109</v>
      </c>
      <c r="K64" s="19"/>
      <c r="L64" s="25"/>
      <c r="M64" s="27"/>
      <c r="N64" s="19"/>
      <c r="O64" s="25"/>
      <c r="P64" s="27"/>
      <c r="Q64" s="19"/>
      <c r="R64" s="25"/>
      <c r="S64" s="27"/>
      <c r="T64" s="19"/>
      <c r="U64" s="25"/>
      <c r="V64" s="27"/>
      <c r="W64" s="19"/>
      <c r="X64" s="26"/>
      <c r="Y64" s="26"/>
      <c r="Z64" s="19"/>
      <c r="AA64" s="26"/>
      <c r="AB64" s="26"/>
      <c r="AC64" s="19"/>
      <c r="AD64" s="26"/>
      <c r="AE64" s="26"/>
      <c r="AF64" s="19"/>
      <c r="AG64" s="26"/>
      <c r="AH64" s="26"/>
      <c r="AI64" s="19"/>
      <c r="AJ64" s="26"/>
      <c r="AK64" s="26"/>
      <c r="AL64" s="26"/>
      <c r="AM64" s="26"/>
      <c r="AN64" s="26"/>
      <c r="AO64" s="19"/>
      <c r="AP64" s="26"/>
      <c r="AQ64" s="26"/>
      <c r="AR64" s="19"/>
      <c r="AS64" s="26"/>
      <c r="AT64" s="26"/>
      <c r="AU64" s="19"/>
      <c r="AV64" s="26"/>
      <c r="AW64" s="26"/>
      <c r="AX64" s="19"/>
      <c r="AY64" s="26"/>
      <c r="AZ64" s="26"/>
      <c r="BA64" s="19"/>
      <c r="BB64" s="26"/>
      <c r="BC64" s="26"/>
      <c r="BD64" s="19"/>
      <c r="BE64" s="26"/>
      <c r="BF64" s="26"/>
      <c r="BG64" s="19"/>
      <c r="BH64" s="26"/>
      <c r="BI64" s="26"/>
      <c r="BJ64" s="19"/>
      <c r="BK64" s="26"/>
      <c r="BL64" s="26"/>
      <c r="BM64" s="19"/>
      <c r="BN64" s="26"/>
      <c r="BO64" s="26"/>
      <c r="BP64" s="19"/>
      <c r="BQ64" s="26"/>
      <c r="BR64" s="26"/>
      <c r="BS64" s="19"/>
      <c r="BT64" s="26"/>
      <c r="BU64" s="26"/>
      <c r="BV64" s="19"/>
      <c r="BW64" s="26"/>
      <c r="BX64" s="26"/>
      <c r="BY64" s="19"/>
      <c r="BZ64" s="26"/>
      <c r="CA64" s="26"/>
      <c r="CB64" s="19"/>
      <c r="CC64" s="26"/>
      <c r="CD64" s="26"/>
      <c r="CE64" s="19"/>
      <c r="CF64" s="26"/>
      <c r="CG64" s="26"/>
      <c r="CH64" s="19"/>
      <c r="CI64" s="26"/>
      <c r="CJ64" s="26"/>
    </row>
    <row r="65" spans="2:88" ht="101.25" hidden="1" customHeight="1">
      <c r="B65" s="15">
        <f t="shared" si="0"/>
        <v>26</v>
      </c>
      <c r="C65" s="16">
        <f t="shared" si="1"/>
        <v>43311</v>
      </c>
      <c r="D65" s="16"/>
      <c r="E65" s="19">
        <f t="shared" si="2"/>
        <v>18</v>
      </c>
      <c r="F65" s="21" t="s">
        <v>54</v>
      </c>
      <c r="G65" s="20"/>
      <c r="H65" s="19">
        <f t="shared" si="3"/>
        <v>27</v>
      </c>
      <c r="I65" s="22" t="s">
        <v>88</v>
      </c>
      <c r="J65" s="20" t="s">
        <v>58</v>
      </c>
      <c r="K65" s="19">
        <f t="shared" ref="K65:K100" si="4">K66+1</f>
        <v>36</v>
      </c>
      <c r="L65" s="23" t="s">
        <v>170</v>
      </c>
      <c r="M65" s="31" t="s">
        <v>173</v>
      </c>
      <c r="N65" s="19"/>
      <c r="O65" s="25"/>
      <c r="P65" s="27"/>
      <c r="Q65" s="19"/>
      <c r="R65" s="25"/>
      <c r="S65" s="27"/>
      <c r="T65" s="19"/>
      <c r="U65" s="25"/>
      <c r="V65" s="27"/>
      <c r="W65" s="19"/>
      <c r="X65" s="20"/>
      <c r="Y65" s="20"/>
      <c r="Z65" s="19"/>
      <c r="AA65" s="20"/>
      <c r="AB65" s="20"/>
      <c r="AC65" s="19"/>
      <c r="AD65" s="20"/>
      <c r="AE65" s="20"/>
      <c r="AF65" s="19"/>
      <c r="AG65" s="20"/>
      <c r="AH65" s="20"/>
      <c r="AI65" s="19"/>
      <c r="AJ65" s="20"/>
      <c r="AK65" s="20"/>
      <c r="AL65" s="20"/>
      <c r="AM65" s="20"/>
      <c r="AN65" s="20"/>
      <c r="AO65" s="19"/>
      <c r="AP65" s="20"/>
      <c r="AQ65" s="20"/>
      <c r="AR65" s="19"/>
      <c r="AS65" s="20"/>
      <c r="AT65" s="20"/>
      <c r="AU65" s="19"/>
      <c r="AV65" s="20"/>
      <c r="AW65" s="20"/>
      <c r="AX65" s="19"/>
      <c r="AY65" s="20"/>
      <c r="AZ65" s="20"/>
      <c r="BA65" s="19"/>
      <c r="BB65" s="20"/>
      <c r="BC65" s="20"/>
      <c r="BD65" s="19"/>
      <c r="BE65" s="20"/>
      <c r="BF65" s="20"/>
      <c r="BG65" s="19"/>
      <c r="BH65" s="20"/>
      <c r="BI65" s="20"/>
      <c r="BJ65" s="19"/>
      <c r="BK65" s="20"/>
      <c r="BL65" s="20"/>
      <c r="BM65" s="19"/>
      <c r="BN65" s="20"/>
      <c r="BO65" s="20"/>
      <c r="BP65" s="19"/>
      <c r="BQ65" s="20"/>
      <c r="BR65" s="20"/>
      <c r="BS65" s="19"/>
      <c r="BT65" s="20"/>
      <c r="BU65" s="20"/>
      <c r="BV65" s="19"/>
      <c r="BW65" s="20"/>
      <c r="BX65" s="20"/>
      <c r="BY65" s="19"/>
      <c r="BZ65" s="20"/>
      <c r="CA65" s="20"/>
      <c r="CB65" s="19"/>
      <c r="CC65" s="20"/>
      <c r="CD65" s="20"/>
      <c r="CE65" s="19"/>
      <c r="CF65" s="20"/>
      <c r="CG65" s="20"/>
      <c r="CH65" s="19"/>
      <c r="CI65" s="20"/>
      <c r="CJ65" s="20"/>
    </row>
    <row r="66" spans="2:88" ht="60.75" hidden="1" customHeight="1">
      <c r="B66" s="15">
        <f t="shared" si="0"/>
        <v>27</v>
      </c>
      <c r="C66" s="16">
        <f t="shared" si="1"/>
        <v>43318</v>
      </c>
      <c r="D66" s="16"/>
      <c r="E66" s="19">
        <f t="shared" si="2"/>
        <v>17</v>
      </c>
      <c r="F66" s="21" t="s">
        <v>39</v>
      </c>
      <c r="G66" s="20" t="s">
        <v>23</v>
      </c>
      <c r="H66" s="19">
        <f t="shared" si="3"/>
        <v>26</v>
      </c>
      <c r="I66" s="22" t="s">
        <v>89</v>
      </c>
      <c r="J66" s="20" t="s">
        <v>58</v>
      </c>
      <c r="K66" s="19">
        <f t="shared" si="4"/>
        <v>35</v>
      </c>
      <c r="L66" s="30"/>
      <c r="M66" s="31"/>
      <c r="N66" s="19"/>
      <c r="O66" s="30"/>
      <c r="P66" s="27"/>
      <c r="Q66" s="19"/>
      <c r="R66" s="30"/>
      <c r="S66" s="27"/>
      <c r="T66" s="19"/>
      <c r="U66" s="30"/>
      <c r="V66" s="27"/>
      <c r="W66" s="19"/>
      <c r="X66" s="20"/>
      <c r="Y66" s="20"/>
      <c r="Z66" s="19"/>
      <c r="AA66" s="20"/>
      <c r="AB66" s="20"/>
      <c r="AC66" s="19"/>
      <c r="AD66" s="20"/>
      <c r="AE66" s="20"/>
      <c r="AF66" s="19"/>
      <c r="AG66" s="20"/>
      <c r="AH66" s="20"/>
      <c r="AI66" s="19"/>
      <c r="AJ66" s="20"/>
      <c r="AK66" s="20"/>
      <c r="AL66" s="20"/>
      <c r="AM66" s="20"/>
      <c r="AN66" s="20"/>
      <c r="AO66" s="19"/>
      <c r="AP66" s="20"/>
      <c r="AQ66" s="20"/>
      <c r="AR66" s="19"/>
      <c r="AS66" s="20"/>
      <c r="AT66" s="20"/>
      <c r="AU66" s="19"/>
      <c r="AV66" s="20"/>
      <c r="AW66" s="20"/>
      <c r="AX66" s="19"/>
      <c r="AY66" s="20"/>
      <c r="AZ66" s="20"/>
      <c r="BA66" s="19"/>
      <c r="BB66" s="20"/>
      <c r="BC66" s="20"/>
      <c r="BD66" s="19"/>
      <c r="BE66" s="20"/>
      <c r="BF66" s="20"/>
      <c r="BG66" s="19"/>
      <c r="BH66" s="20"/>
      <c r="BI66" s="20"/>
      <c r="BJ66" s="19"/>
      <c r="BK66" s="20"/>
      <c r="BL66" s="20"/>
      <c r="BM66" s="19"/>
      <c r="BN66" s="20"/>
      <c r="BO66" s="20"/>
      <c r="BP66" s="19"/>
      <c r="BQ66" s="20"/>
      <c r="BR66" s="20"/>
      <c r="BS66" s="19"/>
      <c r="BT66" s="20"/>
      <c r="BU66" s="20"/>
      <c r="BV66" s="19"/>
      <c r="BW66" s="20"/>
      <c r="BX66" s="20"/>
      <c r="BY66" s="19"/>
      <c r="BZ66" s="20"/>
      <c r="CA66" s="20"/>
      <c r="CB66" s="19"/>
      <c r="CC66" s="20"/>
      <c r="CD66" s="20"/>
      <c r="CE66" s="19"/>
      <c r="CF66" s="20"/>
      <c r="CG66" s="20"/>
      <c r="CH66" s="19"/>
      <c r="CI66" s="20"/>
      <c r="CJ66" s="20"/>
    </row>
    <row r="67" spans="2:88" ht="121.5" hidden="1" customHeight="1">
      <c r="B67" s="15">
        <f t="shared" si="0"/>
        <v>28</v>
      </c>
      <c r="C67" s="16">
        <f t="shared" si="1"/>
        <v>43325</v>
      </c>
      <c r="D67" s="16"/>
      <c r="E67" s="19">
        <f t="shared" si="2"/>
        <v>16</v>
      </c>
      <c r="F67" s="24" t="s">
        <v>29</v>
      </c>
      <c r="G67" s="17"/>
      <c r="H67" s="19">
        <f t="shared" si="3"/>
        <v>25</v>
      </c>
      <c r="I67" s="22" t="s">
        <v>60</v>
      </c>
      <c r="J67" s="18" t="s">
        <v>58</v>
      </c>
      <c r="K67" s="19">
        <f t="shared" si="4"/>
        <v>34</v>
      </c>
      <c r="L67" s="23" t="s">
        <v>174</v>
      </c>
      <c r="M67" s="20" t="s">
        <v>85</v>
      </c>
      <c r="N67" s="19"/>
      <c r="O67" s="30"/>
      <c r="P67" s="27"/>
      <c r="Q67" s="19"/>
      <c r="R67" s="30"/>
      <c r="S67" s="27"/>
      <c r="T67" s="19"/>
      <c r="U67" s="30"/>
      <c r="V67" s="27"/>
      <c r="W67" s="19"/>
      <c r="X67" s="17"/>
      <c r="Y67" s="17"/>
      <c r="Z67" s="19"/>
      <c r="AA67" s="17"/>
      <c r="AB67" s="17"/>
      <c r="AC67" s="19"/>
      <c r="AD67" s="17"/>
      <c r="AE67" s="17"/>
      <c r="AF67" s="19"/>
      <c r="AG67" s="17"/>
      <c r="AH67" s="17"/>
      <c r="AI67" s="19"/>
      <c r="AJ67" s="17"/>
      <c r="AK67" s="17"/>
      <c r="AL67" s="17"/>
      <c r="AM67" s="17"/>
      <c r="AN67" s="17"/>
      <c r="AO67" s="19"/>
      <c r="AP67" s="17"/>
      <c r="AQ67" s="17"/>
      <c r="AR67" s="19"/>
      <c r="AS67" s="17"/>
      <c r="AT67" s="17"/>
      <c r="AU67" s="19"/>
      <c r="AV67" s="17"/>
      <c r="AW67" s="17"/>
      <c r="AX67" s="19"/>
      <c r="AY67" s="17"/>
      <c r="AZ67" s="17"/>
      <c r="BA67" s="19"/>
      <c r="BB67" s="17"/>
      <c r="BC67" s="17"/>
      <c r="BD67" s="19"/>
      <c r="BE67" s="17"/>
      <c r="BF67" s="17"/>
      <c r="BG67" s="19"/>
      <c r="BH67" s="17"/>
      <c r="BI67" s="17"/>
      <c r="BJ67" s="19"/>
      <c r="BK67" s="17"/>
      <c r="BL67" s="17"/>
      <c r="BM67" s="19"/>
      <c r="BN67" s="17"/>
      <c r="BO67" s="17"/>
      <c r="BP67" s="19"/>
      <c r="BQ67" s="17"/>
      <c r="BR67" s="17"/>
      <c r="BS67" s="19"/>
      <c r="BT67" s="17"/>
      <c r="BU67" s="17"/>
      <c r="BV67" s="19"/>
      <c r="BW67" s="17"/>
      <c r="BX67" s="17"/>
      <c r="BY67" s="19"/>
      <c r="BZ67" s="17"/>
      <c r="CA67" s="17"/>
      <c r="CB67" s="19"/>
      <c r="CC67" s="17"/>
      <c r="CD67" s="17"/>
      <c r="CE67" s="19"/>
      <c r="CF67" s="17"/>
      <c r="CG67" s="17"/>
      <c r="CH67" s="19"/>
      <c r="CI67" s="17"/>
      <c r="CJ67" s="17"/>
    </row>
    <row r="68" spans="2:88" ht="121.5" hidden="1" customHeight="1">
      <c r="B68" s="15">
        <f t="shared" si="0"/>
        <v>29</v>
      </c>
      <c r="C68" s="16">
        <f t="shared" si="1"/>
        <v>43332</v>
      </c>
      <c r="D68" s="16"/>
      <c r="E68" s="19">
        <f t="shared" si="2"/>
        <v>15</v>
      </c>
      <c r="F68" s="17"/>
      <c r="G68" s="17"/>
      <c r="H68" s="19">
        <f t="shared" si="3"/>
        <v>24</v>
      </c>
      <c r="I68" s="50" t="s">
        <v>90</v>
      </c>
      <c r="J68" s="31" t="s">
        <v>62</v>
      </c>
      <c r="K68" s="19">
        <f t="shared" si="4"/>
        <v>33</v>
      </c>
      <c r="L68" s="30"/>
      <c r="M68" s="31" t="s">
        <v>107</v>
      </c>
      <c r="N68" s="19"/>
      <c r="O68" s="30"/>
      <c r="P68" s="31"/>
      <c r="Q68" s="19"/>
      <c r="R68" s="30"/>
      <c r="S68" s="31"/>
      <c r="T68" s="19"/>
      <c r="U68" s="30"/>
      <c r="V68" s="31"/>
      <c r="W68" s="19"/>
      <c r="X68" s="17"/>
      <c r="Y68" s="17"/>
      <c r="Z68" s="19"/>
      <c r="AA68" s="17"/>
      <c r="AB68" s="17"/>
      <c r="AC68" s="19"/>
      <c r="AD68" s="17"/>
      <c r="AE68" s="17"/>
      <c r="AF68" s="19"/>
      <c r="AG68" s="17"/>
      <c r="AH68" s="17"/>
      <c r="AI68" s="19"/>
      <c r="AJ68" s="17"/>
      <c r="AK68" s="17"/>
      <c r="AL68" s="17"/>
      <c r="AM68" s="17"/>
      <c r="AN68" s="17"/>
      <c r="AO68" s="19"/>
      <c r="AP68" s="17"/>
      <c r="AQ68" s="17"/>
      <c r="AR68" s="19"/>
      <c r="AS68" s="17"/>
      <c r="AT68" s="17"/>
      <c r="AU68" s="19"/>
      <c r="AV68" s="17"/>
      <c r="AW68" s="17"/>
      <c r="AX68" s="19"/>
      <c r="AY68" s="17"/>
      <c r="AZ68" s="17"/>
      <c r="BA68" s="19"/>
      <c r="BB68" s="17"/>
      <c r="BC68" s="17"/>
      <c r="BD68" s="19"/>
      <c r="BE68" s="17"/>
      <c r="BF68" s="17"/>
      <c r="BG68" s="19"/>
      <c r="BH68" s="17"/>
      <c r="BI68" s="17"/>
      <c r="BJ68" s="19"/>
      <c r="BK68" s="17"/>
      <c r="BL68" s="17"/>
      <c r="BM68" s="19"/>
      <c r="BN68" s="17"/>
      <c r="BO68" s="17"/>
      <c r="BP68" s="19"/>
      <c r="BQ68" s="17"/>
      <c r="BR68" s="17"/>
      <c r="BS68" s="19"/>
      <c r="BT68" s="17"/>
      <c r="BU68" s="17"/>
      <c r="BV68" s="19"/>
      <c r="BW68" s="17"/>
      <c r="BX68" s="17"/>
      <c r="BY68" s="19"/>
      <c r="BZ68" s="17"/>
      <c r="CA68" s="17"/>
      <c r="CB68" s="19"/>
      <c r="CC68" s="17"/>
      <c r="CD68" s="17"/>
      <c r="CE68" s="19"/>
      <c r="CF68" s="17"/>
      <c r="CG68" s="17"/>
      <c r="CH68" s="19"/>
      <c r="CI68" s="17"/>
      <c r="CJ68" s="17"/>
    </row>
    <row r="69" spans="2:88" ht="81" hidden="1" customHeight="1">
      <c r="B69" s="15">
        <f t="shared" si="0"/>
        <v>30</v>
      </c>
      <c r="C69" s="45">
        <f t="shared" si="1"/>
        <v>43339</v>
      </c>
      <c r="D69" s="45"/>
      <c r="E69" s="19">
        <f t="shared" si="2"/>
        <v>14</v>
      </c>
      <c r="F69" s="24" t="s">
        <v>84</v>
      </c>
      <c r="G69" s="57" t="s">
        <v>66</v>
      </c>
      <c r="H69" s="19">
        <f t="shared" si="3"/>
        <v>23</v>
      </c>
      <c r="I69" s="50" t="s">
        <v>75</v>
      </c>
      <c r="J69" s="20" t="s">
        <v>167</v>
      </c>
      <c r="K69" s="19">
        <f t="shared" si="4"/>
        <v>32</v>
      </c>
      <c r="L69" s="23" t="s">
        <v>171</v>
      </c>
      <c r="M69" s="20" t="s">
        <v>172</v>
      </c>
      <c r="N69" s="19"/>
      <c r="O69" s="30"/>
      <c r="P69" s="51"/>
      <c r="Q69" s="19"/>
      <c r="R69" s="30"/>
      <c r="S69" s="51"/>
      <c r="T69" s="19"/>
      <c r="U69" s="30"/>
      <c r="V69" s="51"/>
      <c r="W69" s="19"/>
      <c r="X69" s="20"/>
      <c r="Y69" s="20"/>
      <c r="Z69" s="19"/>
      <c r="AA69" s="20"/>
      <c r="AB69" s="20"/>
      <c r="AC69" s="19"/>
      <c r="AD69" s="20"/>
      <c r="AE69" s="20"/>
      <c r="AF69" s="19"/>
      <c r="AG69" s="20"/>
      <c r="AH69" s="20"/>
      <c r="AI69" s="19"/>
      <c r="AJ69" s="20"/>
      <c r="AK69" s="20"/>
      <c r="AL69" s="20"/>
      <c r="AM69" s="20"/>
      <c r="AN69" s="20"/>
      <c r="AO69" s="19"/>
      <c r="AP69" s="20"/>
      <c r="AQ69" s="20"/>
      <c r="AR69" s="19"/>
      <c r="AS69" s="20"/>
      <c r="AT69" s="20"/>
      <c r="AU69" s="19"/>
      <c r="AV69" s="20"/>
      <c r="AW69" s="20"/>
      <c r="AX69" s="19"/>
      <c r="AY69" s="20"/>
      <c r="AZ69" s="20"/>
      <c r="BA69" s="19"/>
      <c r="BB69" s="20"/>
      <c r="BC69" s="20"/>
      <c r="BD69" s="19"/>
      <c r="BE69" s="20"/>
      <c r="BF69" s="20"/>
      <c r="BG69" s="19"/>
      <c r="BH69" s="20"/>
      <c r="BI69" s="20"/>
      <c r="BJ69" s="19"/>
      <c r="BK69" s="20"/>
      <c r="BL69" s="20"/>
      <c r="BM69" s="19"/>
      <c r="BN69" s="20"/>
      <c r="BO69" s="20"/>
      <c r="BP69" s="19"/>
      <c r="BQ69" s="20"/>
      <c r="BR69" s="20"/>
      <c r="BS69" s="19"/>
      <c r="BT69" s="20"/>
      <c r="BU69" s="20"/>
      <c r="BV69" s="19"/>
      <c r="BW69" s="20"/>
      <c r="BX69" s="20"/>
      <c r="BY69" s="19"/>
      <c r="BZ69" s="20"/>
      <c r="CA69" s="20"/>
      <c r="CB69" s="19"/>
      <c r="CC69" s="20"/>
      <c r="CD69" s="20"/>
      <c r="CE69" s="19"/>
      <c r="CF69" s="20"/>
      <c r="CG69" s="20"/>
      <c r="CH69" s="19"/>
      <c r="CI69" s="20"/>
      <c r="CJ69" s="20"/>
    </row>
    <row r="70" spans="2:88" ht="81" hidden="1" customHeight="1">
      <c r="B70" s="15">
        <f t="shared" si="0"/>
        <v>31</v>
      </c>
      <c r="C70" s="45">
        <f t="shared" si="1"/>
        <v>43346</v>
      </c>
      <c r="D70" s="45"/>
      <c r="E70" s="19">
        <f t="shared" si="2"/>
        <v>13</v>
      </c>
      <c r="F70" s="17"/>
      <c r="G70" s="20" t="s">
        <v>46</v>
      </c>
      <c r="H70" s="19">
        <f t="shared" si="3"/>
        <v>22</v>
      </c>
      <c r="I70" s="50" t="s">
        <v>72</v>
      </c>
      <c r="J70" s="20" t="s">
        <v>168</v>
      </c>
      <c r="K70" s="19">
        <f t="shared" si="4"/>
        <v>31</v>
      </c>
      <c r="L70" s="23" t="s">
        <v>79</v>
      </c>
      <c r="M70" s="20" t="s">
        <v>80</v>
      </c>
      <c r="N70" s="19"/>
      <c r="O70" s="35"/>
      <c r="P70" s="52"/>
      <c r="Q70" s="19"/>
      <c r="R70" s="35"/>
      <c r="S70" s="52"/>
      <c r="T70" s="19"/>
      <c r="U70" s="35"/>
      <c r="V70" s="52"/>
      <c r="W70" s="19"/>
      <c r="X70" s="20"/>
      <c r="Y70" s="20"/>
      <c r="Z70" s="19"/>
      <c r="AA70" s="20"/>
      <c r="AB70" s="20"/>
      <c r="AC70" s="19"/>
      <c r="AD70" s="20"/>
      <c r="AE70" s="20"/>
      <c r="AF70" s="19"/>
      <c r="AG70" s="20"/>
      <c r="AH70" s="20"/>
      <c r="AI70" s="19"/>
      <c r="AJ70" s="20"/>
      <c r="AK70" s="20"/>
      <c r="AL70" s="20"/>
      <c r="AM70" s="20"/>
      <c r="AN70" s="20"/>
      <c r="AO70" s="19"/>
      <c r="AP70" s="20"/>
      <c r="AQ70" s="20"/>
      <c r="AR70" s="19"/>
      <c r="AS70" s="20"/>
      <c r="AT70" s="20"/>
      <c r="AU70" s="19"/>
      <c r="AV70" s="20"/>
      <c r="AW70" s="20"/>
      <c r="AX70" s="19"/>
      <c r="AY70" s="20"/>
      <c r="AZ70" s="20"/>
      <c r="BA70" s="19"/>
      <c r="BB70" s="20"/>
      <c r="BC70" s="20"/>
      <c r="BD70" s="19"/>
      <c r="BE70" s="20"/>
      <c r="BF70" s="20"/>
      <c r="BG70" s="19"/>
      <c r="BH70" s="20"/>
      <c r="BI70" s="20"/>
      <c r="BJ70" s="19"/>
      <c r="BK70" s="20"/>
      <c r="BL70" s="20"/>
      <c r="BM70" s="19"/>
      <c r="BN70" s="20"/>
      <c r="BO70" s="20"/>
      <c r="BP70" s="19"/>
      <c r="BQ70" s="20"/>
      <c r="BR70" s="20"/>
      <c r="BS70" s="19"/>
      <c r="BT70" s="20"/>
      <c r="BU70" s="20"/>
      <c r="BV70" s="19"/>
      <c r="BW70" s="20"/>
      <c r="BX70" s="20"/>
      <c r="BY70" s="19"/>
      <c r="BZ70" s="20"/>
      <c r="CA70" s="20"/>
      <c r="CB70" s="19"/>
      <c r="CC70" s="20"/>
      <c r="CD70" s="20"/>
      <c r="CE70" s="19"/>
      <c r="CF70" s="20"/>
      <c r="CG70" s="20"/>
      <c r="CH70" s="19"/>
      <c r="CI70" s="20"/>
      <c r="CJ70" s="20"/>
    </row>
    <row r="71" spans="2:88" ht="121.5" hidden="1" customHeight="1">
      <c r="B71" s="15">
        <f t="shared" si="0"/>
        <v>32</v>
      </c>
      <c r="C71" s="16">
        <f t="shared" si="1"/>
        <v>43353</v>
      </c>
      <c r="D71" s="16"/>
      <c r="E71" s="19">
        <f t="shared" si="2"/>
        <v>12</v>
      </c>
      <c r="F71" s="5"/>
      <c r="G71" s="34"/>
      <c r="H71" s="19">
        <f t="shared" si="3"/>
        <v>21</v>
      </c>
      <c r="I71" s="8" t="s">
        <v>20</v>
      </c>
      <c r="J71" s="20" t="s">
        <v>57</v>
      </c>
      <c r="K71" s="19">
        <f t="shared" si="4"/>
        <v>30</v>
      </c>
      <c r="L71" s="23" t="s">
        <v>113</v>
      </c>
      <c r="M71" s="32" t="s">
        <v>87</v>
      </c>
      <c r="N71" s="19"/>
      <c r="O71" s="35"/>
      <c r="P71" s="53"/>
      <c r="Q71" s="19"/>
      <c r="R71" s="35"/>
      <c r="S71" s="53"/>
      <c r="T71" s="19"/>
      <c r="U71" s="35"/>
      <c r="V71" s="53"/>
      <c r="W71" s="19"/>
      <c r="X71" s="34"/>
      <c r="Y71" s="34"/>
      <c r="Z71" s="19"/>
      <c r="AA71" s="34"/>
      <c r="AB71" s="34"/>
      <c r="AC71" s="19"/>
      <c r="AD71" s="34"/>
      <c r="AE71" s="34"/>
      <c r="AF71" s="19"/>
      <c r="AG71" s="34"/>
      <c r="AH71" s="34"/>
      <c r="AI71" s="19"/>
      <c r="AJ71" s="34"/>
      <c r="AK71" s="34"/>
      <c r="AL71" s="34"/>
      <c r="AM71" s="34"/>
      <c r="AN71" s="34"/>
      <c r="AO71" s="19"/>
      <c r="AP71" s="34"/>
      <c r="AQ71" s="34"/>
      <c r="AR71" s="19"/>
      <c r="AS71" s="34"/>
      <c r="AT71" s="34"/>
      <c r="AU71" s="19"/>
      <c r="AV71" s="34"/>
      <c r="AW71" s="34"/>
      <c r="AX71" s="19"/>
      <c r="AY71" s="34"/>
      <c r="AZ71" s="34"/>
      <c r="BA71" s="19"/>
      <c r="BB71" s="34"/>
      <c r="BC71" s="34"/>
      <c r="BD71" s="19"/>
      <c r="BE71" s="34"/>
      <c r="BF71" s="34"/>
      <c r="BG71" s="19"/>
      <c r="BH71" s="34"/>
      <c r="BI71" s="34"/>
      <c r="BJ71" s="19"/>
      <c r="BK71" s="34"/>
      <c r="BL71" s="34"/>
      <c r="BM71" s="19"/>
      <c r="BN71" s="34"/>
      <c r="BO71" s="34"/>
      <c r="BP71" s="19"/>
      <c r="BQ71" s="34"/>
      <c r="BR71" s="34"/>
      <c r="BS71" s="19"/>
      <c r="BT71" s="34"/>
      <c r="BU71" s="34"/>
      <c r="BV71" s="19"/>
      <c r="BW71" s="34"/>
      <c r="BX71" s="34"/>
      <c r="BY71" s="19"/>
      <c r="BZ71" s="34"/>
      <c r="CA71" s="34"/>
      <c r="CB71" s="19"/>
      <c r="CC71" s="34"/>
      <c r="CD71" s="34"/>
      <c r="CE71" s="19"/>
      <c r="CF71" s="34"/>
      <c r="CG71" s="34"/>
      <c r="CH71" s="19"/>
      <c r="CI71" s="34"/>
      <c r="CJ71" s="34"/>
    </row>
    <row r="72" spans="2:88" ht="101.25" hidden="1" customHeight="1">
      <c r="B72" s="15">
        <f t="shared" si="0"/>
        <v>33</v>
      </c>
      <c r="C72" s="16">
        <f t="shared" si="1"/>
        <v>43360</v>
      </c>
      <c r="D72" s="16"/>
      <c r="E72" s="19">
        <f t="shared" si="2"/>
        <v>11</v>
      </c>
      <c r="F72" s="17"/>
      <c r="G72" s="34" t="s">
        <v>41</v>
      </c>
      <c r="H72" s="19">
        <f t="shared" si="3"/>
        <v>20</v>
      </c>
      <c r="I72" s="50" t="s">
        <v>178</v>
      </c>
      <c r="J72" s="26" t="s">
        <v>73</v>
      </c>
      <c r="K72" s="19">
        <f t="shared" si="4"/>
        <v>29</v>
      </c>
      <c r="L72" s="50" t="s">
        <v>64</v>
      </c>
      <c r="M72" s="18" t="s">
        <v>59</v>
      </c>
      <c r="N72" s="19">
        <f t="shared" ref="N72:N108" si="5">N73+1</f>
        <v>37</v>
      </c>
      <c r="O72" s="23" t="s">
        <v>191</v>
      </c>
      <c r="P72" s="31" t="s">
        <v>195</v>
      </c>
      <c r="Q72" s="19"/>
      <c r="R72" s="35"/>
      <c r="S72" s="54"/>
      <c r="T72" s="19"/>
      <c r="U72" s="35"/>
      <c r="V72" s="54"/>
      <c r="W72" s="19"/>
      <c r="X72" s="34"/>
      <c r="Y72" s="34"/>
      <c r="Z72" s="19"/>
      <c r="AA72" s="34"/>
      <c r="AB72" s="34"/>
      <c r="AC72" s="19"/>
      <c r="AD72" s="34"/>
      <c r="AE72" s="34"/>
      <c r="AF72" s="19"/>
      <c r="AG72" s="34"/>
      <c r="AH72" s="34"/>
      <c r="AI72" s="19"/>
      <c r="AJ72" s="34"/>
      <c r="AK72" s="34"/>
      <c r="AL72" s="34"/>
      <c r="AM72" s="34"/>
      <c r="AN72" s="34"/>
      <c r="AO72" s="19"/>
      <c r="AP72" s="34"/>
      <c r="AQ72" s="34"/>
      <c r="AR72" s="19"/>
      <c r="AS72" s="34"/>
      <c r="AT72" s="34"/>
      <c r="AU72" s="19"/>
      <c r="AV72" s="34"/>
      <c r="AW72" s="34"/>
      <c r="AX72" s="19"/>
      <c r="AY72" s="34"/>
      <c r="AZ72" s="34"/>
      <c r="BA72" s="19"/>
      <c r="BB72" s="34"/>
      <c r="BC72" s="34"/>
      <c r="BD72" s="19"/>
      <c r="BE72" s="34"/>
      <c r="BF72" s="34"/>
      <c r="BG72" s="19"/>
      <c r="BH72" s="34"/>
      <c r="BI72" s="34"/>
      <c r="BJ72" s="19"/>
      <c r="BK72" s="34"/>
      <c r="BL72" s="34"/>
      <c r="BM72" s="19"/>
      <c r="BN72" s="34"/>
      <c r="BO72" s="34"/>
      <c r="BP72" s="19"/>
      <c r="BQ72" s="34"/>
      <c r="BR72" s="34"/>
      <c r="BS72" s="19"/>
      <c r="BT72" s="34"/>
      <c r="BU72" s="34"/>
      <c r="BV72" s="19"/>
      <c r="BW72" s="34"/>
      <c r="BX72" s="34"/>
      <c r="BY72" s="19"/>
      <c r="BZ72" s="34"/>
      <c r="CA72" s="34"/>
      <c r="CB72" s="19"/>
      <c r="CC72" s="34"/>
      <c r="CD72" s="34"/>
      <c r="CE72" s="19"/>
      <c r="CF72" s="34"/>
      <c r="CG72" s="34"/>
      <c r="CH72" s="19"/>
      <c r="CI72" s="34"/>
      <c r="CJ72" s="34"/>
    </row>
    <row r="73" spans="2:88" ht="60.75" hidden="1" customHeight="1">
      <c r="B73" s="15">
        <f t="shared" si="0"/>
        <v>34</v>
      </c>
      <c r="C73" s="16">
        <f t="shared" si="1"/>
        <v>43367</v>
      </c>
      <c r="D73" s="16"/>
      <c r="E73" s="19">
        <f t="shared" si="2"/>
        <v>10</v>
      </c>
      <c r="F73" s="24" t="s">
        <v>42</v>
      </c>
      <c r="G73" s="18" t="s">
        <v>38</v>
      </c>
      <c r="H73" s="19">
        <f t="shared" si="3"/>
        <v>19</v>
      </c>
      <c r="I73" s="50" t="s">
        <v>64</v>
      </c>
      <c r="J73" s="26" t="s">
        <v>95</v>
      </c>
      <c r="K73" s="19">
        <f t="shared" si="4"/>
        <v>28</v>
      </c>
      <c r="L73" s="22" t="s">
        <v>88</v>
      </c>
      <c r="M73" s="20" t="s">
        <v>58</v>
      </c>
      <c r="N73" s="19">
        <f t="shared" si="5"/>
        <v>36</v>
      </c>
      <c r="O73" s="30"/>
      <c r="P73" s="31"/>
      <c r="Q73" s="19"/>
      <c r="R73" s="30"/>
      <c r="S73" s="46"/>
      <c r="T73" s="19"/>
      <c r="U73" s="30"/>
      <c r="V73" s="46"/>
      <c r="W73" s="19"/>
      <c r="X73" s="18"/>
      <c r="Y73" s="18"/>
      <c r="Z73" s="19"/>
      <c r="AA73" s="18"/>
      <c r="AB73" s="18"/>
      <c r="AC73" s="19"/>
      <c r="AD73" s="18"/>
      <c r="AE73" s="18"/>
      <c r="AF73" s="19"/>
      <c r="AG73" s="18"/>
      <c r="AH73" s="18"/>
      <c r="AI73" s="19"/>
      <c r="AJ73" s="18"/>
      <c r="AK73" s="18"/>
      <c r="AL73" s="18"/>
      <c r="AM73" s="18"/>
      <c r="AN73" s="18"/>
      <c r="AO73" s="19"/>
      <c r="AP73" s="18"/>
      <c r="AQ73" s="18"/>
      <c r="AR73" s="19"/>
      <c r="AS73" s="18"/>
      <c r="AT73" s="18"/>
      <c r="AU73" s="19"/>
      <c r="AV73" s="18"/>
      <c r="AW73" s="18"/>
      <c r="AX73" s="19"/>
      <c r="AY73" s="18"/>
      <c r="AZ73" s="18"/>
      <c r="BA73" s="19"/>
      <c r="BB73" s="18"/>
      <c r="BC73" s="18"/>
      <c r="BD73" s="19"/>
      <c r="BE73" s="18"/>
      <c r="BF73" s="18"/>
      <c r="BG73" s="19"/>
      <c r="BH73" s="18"/>
      <c r="BI73" s="18"/>
      <c r="BJ73" s="19"/>
      <c r="BK73" s="18"/>
      <c r="BL73" s="18"/>
      <c r="BM73" s="19"/>
      <c r="BN73" s="18"/>
      <c r="BO73" s="18"/>
      <c r="BP73" s="19"/>
      <c r="BQ73" s="18"/>
      <c r="BR73" s="18"/>
      <c r="BS73" s="19"/>
      <c r="BT73" s="18"/>
      <c r="BU73" s="18"/>
      <c r="BV73" s="19"/>
      <c r="BW73" s="18"/>
      <c r="BX73" s="18"/>
      <c r="BY73" s="19"/>
      <c r="BZ73" s="18"/>
      <c r="CA73" s="18"/>
      <c r="CB73" s="19"/>
      <c r="CC73" s="18"/>
      <c r="CD73" s="18"/>
      <c r="CE73" s="19"/>
      <c r="CF73" s="18"/>
      <c r="CG73" s="18"/>
      <c r="CH73" s="19"/>
      <c r="CI73" s="18"/>
      <c r="CJ73" s="18"/>
    </row>
    <row r="74" spans="2:88" ht="101.25" hidden="1" customHeight="1">
      <c r="B74" s="15">
        <f t="shared" si="0"/>
        <v>35</v>
      </c>
      <c r="C74" s="16">
        <f t="shared" si="1"/>
        <v>43374</v>
      </c>
      <c r="D74" s="16"/>
      <c r="E74" s="19">
        <f t="shared" si="2"/>
        <v>9</v>
      </c>
      <c r="F74" s="28" t="s">
        <v>27</v>
      </c>
      <c r="G74" s="60" t="s">
        <v>67</v>
      </c>
      <c r="H74" s="19">
        <f t="shared" si="3"/>
        <v>18</v>
      </c>
      <c r="I74" s="24" t="s">
        <v>94</v>
      </c>
      <c r="J74" s="26" t="s">
        <v>96</v>
      </c>
      <c r="K74" s="19">
        <f t="shared" si="4"/>
        <v>27</v>
      </c>
      <c r="L74" s="22" t="s">
        <v>89</v>
      </c>
      <c r="M74" s="20" t="s">
        <v>58</v>
      </c>
      <c r="N74" s="19">
        <f t="shared" si="5"/>
        <v>35</v>
      </c>
      <c r="O74" s="23" t="s">
        <v>192</v>
      </c>
      <c r="P74" s="20" t="s">
        <v>82</v>
      </c>
      <c r="Q74" s="19"/>
      <c r="R74" s="25"/>
      <c r="S74" s="55"/>
      <c r="T74" s="19"/>
      <c r="U74" s="25"/>
      <c r="V74" s="55"/>
      <c r="W74" s="19"/>
      <c r="X74" s="18"/>
      <c r="Y74" s="18"/>
      <c r="Z74" s="19"/>
      <c r="AA74" s="18"/>
      <c r="AB74" s="18"/>
      <c r="AC74" s="19"/>
      <c r="AD74" s="18"/>
      <c r="AE74" s="18"/>
      <c r="AF74" s="19"/>
      <c r="AG74" s="18"/>
      <c r="AH74" s="18"/>
      <c r="AI74" s="19"/>
      <c r="AJ74" s="18"/>
      <c r="AK74" s="18"/>
      <c r="AL74" s="18"/>
      <c r="AM74" s="18"/>
      <c r="AN74" s="18"/>
      <c r="AO74" s="19"/>
      <c r="AP74" s="18"/>
      <c r="AQ74" s="18"/>
      <c r="AR74" s="19"/>
      <c r="AS74" s="18"/>
      <c r="AT74" s="18"/>
      <c r="AU74" s="19"/>
      <c r="AV74" s="18"/>
      <c r="AW74" s="18"/>
      <c r="AX74" s="19"/>
      <c r="AY74" s="18"/>
      <c r="AZ74" s="18"/>
      <c r="BA74" s="19"/>
      <c r="BB74" s="18"/>
      <c r="BC74" s="18"/>
      <c r="BD74" s="19"/>
      <c r="BE74" s="18"/>
      <c r="BF74" s="18"/>
      <c r="BG74" s="19"/>
      <c r="BH74" s="18"/>
      <c r="BI74" s="18"/>
      <c r="BJ74" s="19"/>
      <c r="BK74" s="18"/>
      <c r="BL74" s="18"/>
      <c r="BM74" s="19"/>
      <c r="BN74" s="18"/>
      <c r="BO74" s="18"/>
      <c r="BP74" s="19"/>
      <c r="BQ74" s="18"/>
      <c r="BR74" s="18"/>
      <c r="BS74" s="19"/>
      <c r="BT74" s="18"/>
      <c r="BU74" s="18"/>
      <c r="BV74" s="19"/>
      <c r="BW74" s="18"/>
      <c r="BX74" s="18"/>
      <c r="BY74" s="19"/>
      <c r="BZ74" s="18"/>
      <c r="CA74" s="18"/>
      <c r="CB74" s="19"/>
      <c r="CC74" s="18"/>
      <c r="CD74" s="18"/>
      <c r="CE74" s="19"/>
      <c r="CF74" s="18"/>
      <c r="CG74" s="18"/>
      <c r="CH74" s="19"/>
      <c r="CI74" s="18"/>
      <c r="CJ74" s="18"/>
    </row>
    <row r="75" spans="2:88" ht="81" hidden="1" customHeight="1">
      <c r="B75" s="15">
        <f t="shared" ref="B75:B138" si="6">B74+1</f>
        <v>36</v>
      </c>
      <c r="C75" s="16">
        <f t="shared" ref="C75:C138" si="7">C74+7</f>
        <v>43381</v>
      </c>
      <c r="D75" s="16"/>
      <c r="E75" s="19">
        <f t="shared" si="2"/>
        <v>8</v>
      </c>
      <c r="F75" s="28" t="s">
        <v>53</v>
      </c>
      <c r="G75" s="18"/>
      <c r="H75" s="19">
        <f t="shared" si="3"/>
        <v>17</v>
      </c>
      <c r="I75" s="24" t="s">
        <v>91</v>
      </c>
      <c r="J75" s="26" t="s">
        <v>164</v>
      </c>
      <c r="K75" s="19">
        <f t="shared" si="4"/>
        <v>26</v>
      </c>
      <c r="L75" s="22" t="s">
        <v>60</v>
      </c>
      <c r="M75" s="18" t="s">
        <v>58</v>
      </c>
      <c r="N75" s="19">
        <f t="shared" si="5"/>
        <v>34</v>
      </c>
      <c r="O75" s="30"/>
      <c r="P75" s="31" t="s">
        <v>107</v>
      </c>
      <c r="Q75" s="19"/>
      <c r="R75" s="25"/>
      <c r="S75" s="46"/>
      <c r="T75" s="19"/>
      <c r="U75" s="25"/>
      <c r="V75" s="46"/>
      <c r="W75" s="19"/>
      <c r="X75" s="18"/>
      <c r="Y75" s="18"/>
      <c r="Z75" s="19"/>
      <c r="AA75" s="18"/>
      <c r="AB75" s="18"/>
      <c r="AC75" s="19"/>
      <c r="AD75" s="18"/>
      <c r="AE75" s="18"/>
      <c r="AF75" s="19"/>
      <c r="AG75" s="18"/>
      <c r="AH75" s="18"/>
      <c r="AI75" s="19"/>
      <c r="AJ75" s="18"/>
      <c r="AK75" s="18"/>
      <c r="AL75" s="18"/>
      <c r="AM75" s="18"/>
      <c r="AN75" s="18"/>
      <c r="AO75" s="19"/>
      <c r="AP75" s="18"/>
      <c r="AQ75" s="18"/>
      <c r="AR75" s="19"/>
      <c r="AS75" s="18"/>
      <c r="AT75" s="18"/>
      <c r="AU75" s="19"/>
      <c r="AV75" s="18"/>
      <c r="AW75" s="18"/>
      <c r="AX75" s="19"/>
      <c r="AY75" s="18"/>
      <c r="AZ75" s="18"/>
      <c r="BA75" s="19"/>
      <c r="BB75" s="18"/>
      <c r="BC75" s="18"/>
      <c r="BD75" s="19"/>
      <c r="BE75" s="18"/>
      <c r="BF75" s="18"/>
      <c r="BG75" s="19"/>
      <c r="BH75" s="18"/>
      <c r="BI75" s="18"/>
      <c r="BJ75" s="19"/>
      <c r="BK75" s="18"/>
      <c r="BL75" s="18"/>
      <c r="BM75" s="19"/>
      <c r="BN75" s="18"/>
      <c r="BO75" s="18"/>
      <c r="BP75" s="19"/>
      <c r="BQ75" s="18"/>
      <c r="BR75" s="18"/>
      <c r="BS75" s="19"/>
      <c r="BT75" s="18"/>
      <c r="BU75" s="18"/>
      <c r="BV75" s="19"/>
      <c r="BW75" s="18"/>
      <c r="BX75" s="18"/>
      <c r="BY75" s="19"/>
      <c r="BZ75" s="18"/>
      <c r="CA75" s="18"/>
      <c r="CB75" s="19"/>
      <c r="CC75" s="18"/>
      <c r="CD75" s="18"/>
      <c r="CE75" s="19"/>
      <c r="CF75" s="18"/>
      <c r="CG75" s="18"/>
      <c r="CH75" s="19"/>
      <c r="CI75" s="18"/>
      <c r="CJ75" s="18"/>
    </row>
    <row r="76" spans="2:88" ht="121.5" hidden="1" customHeight="1">
      <c r="B76" s="15">
        <f t="shared" si="6"/>
        <v>37</v>
      </c>
      <c r="C76" s="16">
        <f t="shared" si="7"/>
        <v>43388</v>
      </c>
      <c r="D76" s="16"/>
      <c r="E76" s="19">
        <f t="shared" si="2"/>
        <v>7</v>
      </c>
      <c r="F76" s="17"/>
      <c r="G76" s="17"/>
      <c r="H76" s="19">
        <f t="shared" si="3"/>
        <v>16</v>
      </c>
      <c r="I76" s="24" t="s">
        <v>83</v>
      </c>
      <c r="J76" s="26" t="s">
        <v>74</v>
      </c>
      <c r="K76" s="19">
        <f t="shared" si="4"/>
        <v>25</v>
      </c>
      <c r="L76" s="50" t="s">
        <v>104</v>
      </c>
      <c r="M76" s="31" t="s">
        <v>62</v>
      </c>
      <c r="N76" s="19">
        <f t="shared" si="5"/>
        <v>33</v>
      </c>
      <c r="O76" s="23" t="s">
        <v>171</v>
      </c>
      <c r="P76" s="20" t="s">
        <v>172</v>
      </c>
      <c r="Q76" s="19"/>
      <c r="R76" s="35"/>
      <c r="S76" s="35"/>
      <c r="T76" s="19"/>
      <c r="U76" s="35"/>
      <c r="V76" s="35"/>
      <c r="W76" s="19"/>
      <c r="X76" s="17"/>
      <c r="Y76" s="17"/>
      <c r="Z76" s="19"/>
      <c r="AA76" s="17"/>
      <c r="AB76" s="17"/>
      <c r="AC76" s="19"/>
      <c r="AD76" s="17"/>
      <c r="AE76" s="17"/>
      <c r="AF76" s="19"/>
      <c r="AG76" s="17"/>
      <c r="AH76" s="17"/>
      <c r="AI76" s="19"/>
      <c r="AJ76" s="17"/>
      <c r="AK76" s="17"/>
      <c r="AL76" s="17"/>
      <c r="AM76" s="17"/>
      <c r="AN76" s="17"/>
      <c r="AO76" s="19"/>
      <c r="AP76" s="17"/>
      <c r="AQ76" s="17"/>
      <c r="AR76" s="19"/>
      <c r="AS76" s="17"/>
      <c r="AT76" s="17"/>
      <c r="AU76" s="19"/>
      <c r="AV76" s="17"/>
      <c r="AW76" s="17"/>
      <c r="AX76" s="19"/>
      <c r="AY76" s="17"/>
      <c r="AZ76" s="17"/>
      <c r="BA76" s="19"/>
      <c r="BB76" s="17"/>
      <c r="BC76" s="17"/>
      <c r="BD76" s="19"/>
      <c r="BE76" s="17"/>
      <c r="BF76" s="17"/>
      <c r="BG76" s="19"/>
      <c r="BH76" s="17"/>
      <c r="BI76" s="17"/>
      <c r="BJ76" s="19"/>
      <c r="BK76" s="17"/>
      <c r="BL76" s="17"/>
      <c r="BM76" s="19"/>
      <c r="BN76" s="17"/>
      <c r="BO76" s="17"/>
      <c r="BP76" s="19"/>
      <c r="BQ76" s="17"/>
      <c r="BR76" s="17"/>
      <c r="BS76" s="19"/>
      <c r="BT76" s="17"/>
      <c r="BU76" s="17"/>
      <c r="BV76" s="19"/>
      <c r="BW76" s="17"/>
      <c r="BX76" s="17"/>
      <c r="BY76" s="19"/>
      <c r="BZ76" s="17"/>
      <c r="CA76" s="17"/>
      <c r="CB76" s="19"/>
      <c r="CC76" s="17"/>
      <c r="CD76" s="17"/>
      <c r="CE76" s="19"/>
      <c r="CF76" s="17"/>
      <c r="CG76" s="17"/>
      <c r="CH76" s="19"/>
      <c r="CI76" s="17"/>
      <c r="CJ76" s="17"/>
    </row>
    <row r="77" spans="2:88" ht="81" hidden="1" customHeight="1">
      <c r="B77" s="36">
        <f t="shared" si="6"/>
        <v>38</v>
      </c>
      <c r="C77" s="61">
        <f t="shared" si="7"/>
        <v>43395</v>
      </c>
      <c r="D77" s="61"/>
      <c r="E77" s="19">
        <f t="shared" si="2"/>
        <v>6</v>
      </c>
      <c r="F77" s="17"/>
      <c r="G77" s="17"/>
      <c r="H77" s="19">
        <f t="shared" si="3"/>
        <v>15</v>
      </c>
      <c r="I77" s="24" t="s">
        <v>92</v>
      </c>
      <c r="J77" s="20" t="s">
        <v>97</v>
      </c>
      <c r="K77" s="19">
        <f t="shared" si="4"/>
        <v>24</v>
      </c>
      <c r="L77" s="50" t="s">
        <v>75</v>
      </c>
      <c r="M77" s="20" t="s">
        <v>167</v>
      </c>
      <c r="N77" s="19">
        <f t="shared" si="5"/>
        <v>32</v>
      </c>
      <c r="O77" s="23" t="s">
        <v>79</v>
      </c>
      <c r="P77" s="20" t="s">
        <v>196</v>
      </c>
      <c r="Q77" s="19"/>
      <c r="R77" s="35"/>
      <c r="S77" s="35"/>
      <c r="T77" s="19"/>
      <c r="U77" s="35"/>
      <c r="V77" s="35"/>
      <c r="W77" s="19"/>
      <c r="X77" s="17"/>
      <c r="Y77" s="17"/>
      <c r="Z77" s="19"/>
      <c r="AA77" s="17"/>
      <c r="AB77" s="17"/>
      <c r="AC77" s="19"/>
      <c r="AD77" s="17"/>
      <c r="AE77" s="17"/>
      <c r="AF77" s="19"/>
      <c r="AG77" s="17"/>
      <c r="AH77" s="17"/>
      <c r="AI77" s="19"/>
      <c r="AJ77" s="17"/>
      <c r="AK77" s="17"/>
      <c r="AL77" s="17"/>
      <c r="AM77" s="17"/>
      <c r="AN77" s="17"/>
      <c r="AO77" s="19"/>
      <c r="AP77" s="17"/>
      <c r="AQ77" s="17"/>
      <c r="AR77" s="19"/>
      <c r="AS77" s="17"/>
      <c r="AT77" s="17"/>
      <c r="AU77" s="19"/>
      <c r="AV77" s="17"/>
      <c r="AW77" s="17"/>
      <c r="AX77" s="19"/>
      <c r="AY77" s="17"/>
      <c r="AZ77" s="17"/>
      <c r="BA77" s="19"/>
      <c r="BB77" s="17"/>
      <c r="BC77" s="17"/>
      <c r="BD77" s="19"/>
      <c r="BE77" s="17"/>
      <c r="BF77" s="17"/>
      <c r="BG77" s="19"/>
      <c r="BH77" s="17"/>
      <c r="BI77" s="17"/>
      <c r="BJ77" s="19"/>
      <c r="BK77" s="17"/>
      <c r="BL77" s="17"/>
      <c r="BM77" s="19"/>
      <c r="BN77" s="17"/>
      <c r="BO77" s="17"/>
      <c r="BP77" s="19"/>
      <c r="BQ77" s="17"/>
      <c r="BR77" s="17"/>
      <c r="BS77" s="19"/>
      <c r="BT77" s="17"/>
      <c r="BU77" s="17"/>
      <c r="BV77" s="19"/>
      <c r="BW77" s="17"/>
      <c r="BX77" s="17"/>
      <c r="BY77" s="19"/>
      <c r="BZ77" s="17"/>
      <c r="CA77" s="17"/>
      <c r="CB77" s="19"/>
      <c r="CC77" s="17"/>
      <c r="CD77" s="17"/>
      <c r="CE77" s="19"/>
      <c r="CF77" s="17"/>
      <c r="CG77" s="17"/>
      <c r="CH77" s="19"/>
      <c r="CI77" s="17"/>
      <c r="CJ77" s="17"/>
    </row>
    <row r="78" spans="2:88" ht="121.5" hidden="1" customHeight="1">
      <c r="B78" s="15">
        <f t="shared" si="6"/>
        <v>39</v>
      </c>
      <c r="C78" s="37">
        <f t="shared" si="7"/>
        <v>43402</v>
      </c>
      <c r="D78" s="37"/>
      <c r="E78" s="19">
        <f t="shared" si="2"/>
        <v>5</v>
      </c>
      <c r="F78" s="17"/>
      <c r="G78" s="18"/>
      <c r="H78" s="19">
        <f t="shared" si="3"/>
        <v>14</v>
      </c>
      <c r="I78" s="24"/>
      <c r="J78" s="20" t="s">
        <v>70</v>
      </c>
      <c r="K78" s="19">
        <f t="shared" si="4"/>
        <v>23</v>
      </c>
      <c r="L78" s="50" t="s">
        <v>72</v>
      </c>
      <c r="M78" s="20" t="s">
        <v>168</v>
      </c>
      <c r="N78" s="19">
        <f t="shared" si="5"/>
        <v>31</v>
      </c>
      <c r="O78" s="23" t="s">
        <v>113</v>
      </c>
      <c r="P78" s="20" t="s">
        <v>87</v>
      </c>
      <c r="Q78" s="19"/>
      <c r="R78" s="35"/>
      <c r="S78" s="46"/>
      <c r="T78" s="19"/>
      <c r="U78" s="35"/>
      <c r="V78" s="46"/>
      <c r="W78" s="19"/>
      <c r="X78" s="18"/>
      <c r="Y78" s="18"/>
      <c r="Z78" s="19"/>
      <c r="AA78" s="18"/>
      <c r="AB78" s="18"/>
      <c r="AC78" s="19"/>
      <c r="AD78" s="18"/>
      <c r="AE78" s="18"/>
      <c r="AF78" s="19"/>
      <c r="AG78" s="18"/>
      <c r="AH78" s="18"/>
      <c r="AI78" s="19"/>
      <c r="AJ78" s="18"/>
      <c r="AK78" s="18"/>
      <c r="AL78" s="18"/>
      <c r="AM78" s="18"/>
      <c r="AN78" s="18"/>
      <c r="AO78" s="19"/>
      <c r="AP78" s="18"/>
      <c r="AQ78" s="18"/>
      <c r="AR78" s="19"/>
      <c r="AS78" s="18"/>
      <c r="AT78" s="18"/>
      <c r="AU78" s="19"/>
      <c r="AV78" s="18"/>
      <c r="AW78" s="18"/>
      <c r="AX78" s="19"/>
      <c r="AY78" s="18"/>
      <c r="AZ78" s="18"/>
      <c r="BA78" s="19"/>
      <c r="BB78" s="18"/>
      <c r="BC78" s="18"/>
      <c r="BD78" s="19"/>
      <c r="BE78" s="18"/>
      <c r="BF78" s="18"/>
      <c r="BG78" s="19"/>
      <c r="BH78" s="18"/>
      <c r="BI78" s="18"/>
      <c r="BJ78" s="19"/>
      <c r="BK78" s="18"/>
      <c r="BL78" s="18"/>
      <c r="BM78" s="19"/>
      <c r="BN78" s="18"/>
      <c r="BO78" s="18"/>
      <c r="BP78" s="19"/>
      <c r="BQ78" s="18"/>
      <c r="BR78" s="18"/>
      <c r="BS78" s="19"/>
      <c r="BT78" s="18"/>
      <c r="BU78" s="18"/>
      <c r="BV78" s="19"/>
      <c r="BW78" s="18"/>
      <c r="BX78" s="18"/>
      <c r="BY78" s="19"/>
      <c r="BZ78" s="18"/>
      <c r="CA78" s="18"/>
      <c r="CB78" s="19"/>
      <c r="CC78" s="18"/>
      <c r="CD78" s="18"/>
      <c r="CE78" s="19"/>
      <c r="CF78" s="18"/>
      <c r="CG78" s="18"/>
      <c r="CH78" s="19"/>
      <c r="CI78" s="18"/>
      <c r="CJ78" s="18"/>
    </row>
    <row r="79" spans="2:88" ht="81" hidden="1" customHeight="1">
      <c r="B79" s="15">
        <f t="shared" si="6"/>
        <v>40</v>
      </c>
      <c r="C79" s="37">
        <f t="shared" si="7"/>
        <v>43409</v>
      </c>
      <c r="D79" s="37"/>
      <c r="E79" s="19">
        <f t="shared" si="2"/>
        <v>4</v>
      </c>
      <c r="F79" s="17"/>
      <c r="G79" s="17"/>
      <c r="H79" s="19">
        <f t="shared" si="3"/>
        <v>13</v>
      </c>
      <c r="I79" s="24"/>
      <c r="J79" s="43"/>
      <c r="K79" s="19">
        <f t="shared" si="4"/>
        <v>22</v>
      </c>
      <c r="L79" s="8" t="s">
        <v>20</v>
      </c>
      <c r="M79" s="20" t="s">
        <v>57</v>
      </c>
      <c r="N79" s="19">
        <f t="shared" si="5"/>
        <v>30</v>
      </c>
      <c r="O79" s="50" t="s">
        <v>64</v>
      </c>
      <c r="P79" s="18" t="s">
        <v>59</v>
      </c>
      <c r="Q79" s="19">
        <f t="shared" ref="Q79:Q117" si="8">Q80+1</f>
        <v>39</v>
      </c>
      <c r="R79" s="23" t="s">
        <v>227</v>
      </c>
      <c r="S79" s="31" t="s">
        <v>221</v>
      </c>
      <c r="T79" s="19"/>
      <c r="U79" s="35"/>
      <c r="V79" s="35"/>
      <c r="W79" s="19"/>
      <c r="X79" s="17"/>
      <c r="Y79" s="17"/>
      <c r="Z79" s="19"/>
      <c r="AA79" s="17"/>
      <c r="AB79" s="17"/>
      <c r="AC79" s="19"/>
      <c r="AD79" s="17"/>
      <c r="AE79" s="17"/>
      <c r="AF79" s="19"/>
      <c r="AG79" s="17"/>
      <c r="AH79" s="17"/>
      <c r="AI79" s="19"/>
      <c r="AJ79" s="17"/>
      <c r="AK79" s="17"/>
      <c r="AL79" s="17"/>
      <c r="AM79" s="17"/>
      <c r="AN79" s="17"/>
      <c r="AO79" s="19"/>
      <c r="AP79" s="17"/>
      <c r="AQ79" s="17"/>
      <c r="AR79" s="19"/>
      <c r="AS79" s="17"/>
      <c r="AT79" s="17"/>
      <c r="AU79" s="19"/>
      <c r="AV79" s="17"/>
      <c r="AW79" s="17"/>
      <c r="AX79" s="19"/>
      <c r="AY79" s="17"/>
      <c r="AZ79" s="17"/>
      <c r="BA79" s="19"/>
      <c r="BB79" s="17"/>
      <c r="BC79" s="17"/>
      <c r="BD79" s="19"/>
      <c r="BE79" s="17"/>
      <c r="BF79" s="17"/>
      <c r="BG79" s="19"/>
      <c r="BH79" s="17"/>
      <c r="BI79" s="17"/>
      <c r="BJ79" s="19"/>
      <c r="BK79" s="17"/>
      <c r="BL79" s="17"/>
      <c r="BM79" s="19"/>
      <c r="BN79" s="17"/>
      <c r="BO79" s="17"/>
      <c r="BP79" s="19"/>
      <c r="BQ79" s="17"/>
      <c r="BR79" s="17"/>
      <c r="BS79" s="19"/>
      <c r="BT79" s="17"/>
      <c r="BU79" s="17"/>
      <c r="BV79" s="19"/>
      <c r="BW79" s="17"/>
      <c r="BX79" s="17"/>
      <c r="BY79" s="19"/>
      <c r="BZ79" s="17"/>
      <c r="CA79" s="17"/>
      <c r="CB79" s="19"/>
      <c r="CC79" s="17"/>
      <c r="CD79" s="17"/>
      <c r="CE79" s="19"/>
      <c r="CF79" s="17"/>
      <c r="CG79" s="17"/>
      <c r="CH79" s="19"/>
      <c r="CI79" s="17"/>
      <c r="CJ79" s="17"/>
    </row>
    <row r="80" spans="2:88" ht="81" hidden="1" customHeight="1">
      <c r="B80" s="15">
        <f t="shared" si="6"/>
        <v>41</v>
      </c>
      <c r="C80" s="37">
        <f t="shared" si="7"/>
        <v>43416</v>
      </c>
      <c r="D80" s="127" t="s">
        <v>239</v>
      </c>
      <c r="E80" s="19">
        <f t="shared" si="2"/>
        <v>3</v>
      </c>
      <c r="F80" s="17"/>
      <c r="G80" s="20"/>
      <c r="H80" s="19">
        <f t="shared" si="3"/>
        <v>12</v>
      </c>
      <c r="I80" s="6"/>
      <c r="J80" s="101" t="s">
        <v>161</v>
      </c>
      <c r="K80" s="19">
        <f t="shared" si="4"/>
        <v>21</v>
      </c>
      <c r="L80" s="50" t="s">
        <v>64</v>
      </c>
      <c r="M80" s="26" t="s">
        <v>73</v>
      </c>
      <c r="N80" s="19">
        <f t="shared" si="5"/>
        <v>29</v>
      </c>
      <c r="O80" s="22" t="s">
        <v>193</v>
      </c>
      <c r="P80" s="20" t="s">
        <v>58</v>
      </c>
      <c r="Q80" s="19">
        <f t="shared" si="8"/>
        <v>38</v>
      </c>
      <c r="R80" s="30"/>
      <c r="S80" s="31"/>
      <c r="T80" s="19"/>
      <c r="U80" s="35"/>
      <c r="V80" s="31"/>
      <c r="W80" s="19"/>
      <c r="X80" s="20"/>
      <c r="Y80" s="20"/>
      <c r="Z80" s="19"/>
      <c r="AA80" s="20"/>
      <c r="AB80" s="20"/>
      <c r="AC80" s="19"/>
      <c r="AD80" s="20"/>
      <c r="AE80" s="20"/>
      <c r="AF80" s="19"/>
      <c r="AG80" s="20"/>
      <c r="AH80" s="20"/>
      <c r="AI80" s="19"/>
      <c r="AJ80" s="20"/>
      <c r="AK80" s="20"/>
      <c r="AL80" s="20"/>
      <c r="AM80" s="20"/>
      <c r="AN80" s="20"/>
      <c r="AO80" s="19"/>
      <c r="AP80" s="20"/>
      <c r="AQ80" s="20"/>
      <c r="AR80" s="19"/>
      <c r="AS80" s="20"/>
      <c r="AT80" s="20"/>
      <c r="AU80" s="19"/>
      <c r="AV80" s="20"/>
      <c r="AW80" s="20"/>
      <c r="AX80" s="19"/>
      <c r="AY80" s="20"/>
      <c r="AZ80" s="20"/>
      <c r="BA80" s="19"/>
      <c r="BB80" s="20"/>
      <c r="BC80" s="20"/>
      <c r="BD80" s="19"/>
      <c r="BE80" s="20"/>
      <c r="BF80" s="20"/>
      <c r="BG80" s="19"/>
      <c r="BH80" s="20"/>
      <c r="BI80" s="20"/>
      <c r="BJ80" s="19"/>
      <c r="BK80" s="20"/>
      <c r="BL80" s="20"/>
      <c r="BM80" s="19"/>
      <c r="BN80" s="20"/>
      <c r="BO80" s="20"/>
      <c r="BP80" s="19"/>
      <c r="BQ80" s="20"/>
      <c r="BR80" s="20"/>
      <c r="BS80" s="19"/>
      <c r="BT80" s="20"/>
      <c r="BU80" s="20"/>
      <c r="BV80" s="19"/>
      <c r="BW80" s="20"/>
      <c r="BX80" s="20"/>
      <c r="BY80" s="19"/>
      <c r="BZ80" s="20"/>
      <c r="CA80" s="20"/>
      <c r="CB80" s="19"/>
      <c r="CC80" s="20"/>
      <c r="CD80" s="20"/>
      <c r="CE80" s="19"/>
      <c r="CF80" s="20"/>
      <c r="CG80" s="20"/>
      <c r="CH80" s="19"/>
      <c r="CI80" s="20"/>
      <c r="CJ80" s="20"/>
    </row>
    <row r="81" spans="2:88" ht="60.75" hidden="1" customHeight="1">
      <c r="B81" s="15">
        <f t="shared" si="6"/>
        <v>42</v>
      </c>
      <c r="C81" s="44">
        <f t="shared" si="7"/>
        <v>43423</v>
      </c>
      <c r="D81" s="44"/>
      <c r="E81" s="19">
        <f t="shared" si="2"/>
        <v>2</v>
      </c>
      <c r="F81" s="17"/>
      <c r="G81" s="20"/>
      <c r="H81" s="19">
        <f t="shared" si="3"/>
        <v>11</v>
      </c>
      <c r="I81" s="24" t="s">
        <v>110</v>
      </c>
      <c r="J81" s="41"/>
      <c r="K81" s="19">
        <f t="shared" si="4"/>
        <v>20</v>
      </c>
      <c r="L81" s="50" t="s">
        <v>180</v>
      </c>
      <c r="M81" s="26" t="s">
        <v>197</v>
      </c>
      <c r="N81" s="19">
        <f t="shared" si="5"/>
        <v>28</v>
      </c>
      <c r="O81" s="22" t="s">
        <v>194</v>
      </c>
      <c r="P81" s="20" t="s">
        <v>58</v>
      </c>
      <c r="Q81" s="19">
        <f t="shared" si="8"/>
        <v>37</v>
      </c>
      <c r="R81" s="23" t="s">
        <v>222</v>
      </c>
      <c r="S81" s="57" t="s">
        <v>223</v>
      </c>
      <c r="T81" s="19"/>
      <c r="U81" s="35"/>
      <c r="V81" s="31"/>
      <c r="W81" s="19"/>
      <c r="X81" s="20"/>
      <c r="Y81" s="20"/>
      <c r="Z81" s="19"/>
      <c r="AA81" s="20"/>
      <c r="AB81" s="20"/>
      <c r="AC81" s="19"/>
      <c r="AD81" s="20"/>
      <c r="AE81" s="20"/>
      <c r="AF81" s="19"/>
      <c r="AG81" s="20"/>
      <c r="AH81" s="20"/>
      <c r="AI81" s="19"/>
      <c r="AJ81" s="20"/>
      <c r="AK81" s="20"/>
      <c r="AL81" s="20"/>
      <c r="AM81" s="20"/>
      <c r="AN81" s="20"/>
      <c r="AO81" s="19"/>
      <c r="AP81" s="20"/>
      <c r="AQ81" s="20"/>
      <c r="AR81" s="19"/>
      <c r="AS81" s="20"/>
      <c r="AT81" s="20"/>
      <c r="AU81" s="19"/>
      <c r="AV81" s="20"/>
      <c r="AW81" s="20"/>
      <c r="AX81" s="19"/>
      <c r="AY81" s="20"/>
      <c r="AZ81" s="20"/>
      <c r="BA81" s="19"/>
      <c r="BB81" s="20"/>
      <c r="BC81" s="20"/>
      <c r="BD81" s="19"/>
      <c r="BE81" s="20"/>
      <c r="BF81" s="20"/>
      <c r="BG81" s="19"/>
      <c r="BH81" s="20"/>
      <c r="BI81" s="20"/>
      <c r="BJ81" s="19"/>
      <c r="BK81" s="20"/>
      <c r="BL81" s="20"/>
      <c r="BM81" s="19"/>
      <c r="BN81" s="20"/>
      <c r="BO81" s="20"/>
      <c r="BP81" s="19"/>
      <c r="BQ81" s="20"/>
      <c r="BR81" s="20"/>
      <c r="BS81" s="19"/>
      <c r="BT81" s="20"/>
      <c r="BU81" s="20"/>
      <c r="BV81" s="19"/>
      <c r="BW81" s="20"/>
      <c r="BX81" s="20"/>
      <c r="BY81" s="19"/>
      <c r="BZ81" s="20"/>
      <c r="CA81" s="20"/>
      <c r="CB81" s="19"/>
      <c r="CC81" s="20"/>
      <c r="CD81" s="20"/>
      <c r="CE81" s="19"/>
      <c r="CF81" s="20"/>
      <c r="CG81" s="20"/>
      <c r="CH81" s="19"/>
      <c r="CI81" s="20"/>
      <c r="CJ81" s="20"/>
    </row>
    <row r="82" spans="2:88" ht="121.5" hidden="1" customHeight="1">
      <c r="B82" s="15">
        <f t="shared" si="6"/>
        <v>43</v>
      </c>
      <c r="C82" s="37">
        <f t="shared" si="7"/>
        <v>43430</v>
      </c>
      <c r="D82" s="37"/>
      <c r="E82" s="19">
        <f t="shared" si="2"/>
        <v>1</v>
      </c>
      <c r="F82" s="9" t="s">
        <v>47</v>
      </c>
      <c r="G82" s="17"/>
      <c r="H82" s="19">
        <f t="shared" si="3"/>
        <v>10</v>
      </c>
      <c r="I82" s="28" t="s">
        <v>111</v>
      </c>
      <c r="J82" s="18" t="s">
        <v>71</v>
      </c>
      <c r="K82" s="19">
        <f t="shared" si="4"/>
        <v>19</v>
      </c>
      <c r="L82" s="24" t="s">
        <v>198</v>
      </c>
      <c r="M82" s="26" t="s">
        <v>96</v>
      </c>
      <c r="N82" s="19">
        <f t="shared" si="5"/>
        <v>27</v>
      </c>
      <c r="O82" s="22" t="s">
        <v>241</v>
      </c>
      <c r="P82" s="18" t="s">
        <v>58</v>
      </c>
      <c r="Q82" s="19">
        <f t="shared" si="8"/>
        <v>36</v>
      </c>
      <c r="R82" s="30"/>
      <c r="S82" s="31" t="s">
        <v>107</v>
      </c>
      <c r="T82" s="19"/>
      <c r="U82" s="35"/>
      <c r="V82" s="35"/>
      <c r="W82" s="19"/>
      <c r="X82" s="17"/>
      <c r="Y82" s="17"/>
      <c r="Z82" s="19"/>
      <c r="AA82" s="17"/>
      <c r="AB82" s="17"/>
      <c r="AC82" s="19"/>
      <c r="AD82" s="17"/>
      <c r="AE82" s="17"/>
      <c r="AF82" s="19"/>
      <c r="AG82" s="17"/>
      <c r="AH82" s="17"/>
      <c r="AI82" s="19"/>
      <c r="AJ82" s="17"/>
      <c r="AK82" s="17"/>
      <c r="AL82" s="17"/>
      <c r="AM82" s="17"/>
      <c r="AN82" s="17"/>
      <c r="AO82" s="19"/>
      <c r="AP82" s="17"/>
      <c r="AQ82" s="17"/>
      <c r="AR82" s="19"/>
      <c r="AS82" s="17"/>
      <c r="AT82" s="17"/>
      <c r="AU82" s="19"/>
      <c r="AV82" s="17"/>
      <c r="AW82" s="17"/>
      <c r="AX82" s="19"/>
      <c r="AY82" s="17"/>
      <c r="AZ82" s="17"/>
      <c r="BA82" s="19"/>
      <c r="BB82" s="17"/>
      <c r="BC82" s="17"/>
      <c r="BD82" s="19"/>
      <c r="BE82" s="17"/>
      <c r="BF82" s="17"/>
      <c r="BG82" s="19"/>
      <c r="BH82" s="17"/>
      <c r="BI82" s="17"/>
      <c r="BJ82" s="19"/>
      <c r="BK82" s="17"/>
      <c r="BL82" s="17"/>
      <c r="BM82" s="19"/>
      <c r="BN82" s="17"/>
      <c r="BO82" s="17"/>
      <c r="BP82" s="19"/>
      <c r="BQ82" s="17"/>
      <c r="BR82" s="17"/>
      <c r="BS82" s="19"/>
      <c r="BT82" s="17"/>
      <c r="BU82" s="17"/>
      <c r="BV82" s="19"/>
      <c r="BW82" s="17"/>
      <c r="BX82" s="17"/>
      <c r="BY82" s="19"/>
      <c r="BZ82" s="17"/>
      <c r="CA82" s="17"/>
      <c r="CB82" s="19"/>
      <c r="CC82" s="17"/>
      <c r="CD82" s="17"/>
      <c r="CE82" s="19"/>
      <c r="CF82" s="17"/>
      <c r="CG82" s="17"/>
      <c r="CH82" s="19"/>
      <c r="CI82" s="17"/>
      <c r="CJ82" s="17"/>
    </row>
    <row r="83" spans="2:88" ht="141.75" hidden="1" customHeight="1">
      <c r="B83" s="15">
        <f t="shared" si="6"/>
        <v>44</v>
      </c>
      <c r="C83" s="37">
        <f t="shared" si="7"/>
        <v>43437</v>
      </c>
      <c r="D83" s="37"/>
      <c r="E83" s="19">
        <v>0</v>
      </c>
      <c r="F83" s="33" t="s">
        <v>37</v>
      </c>
      <c r="G83" s="17"/>
      <c r="H83" s="19">
        <f t="shared" si="3"/>
        <v>9</v>
      </c>
      <c r="I83" s="105" t="s">
        <v>179</v>
      </c>
      <c r="J83" s="42" t="s">
        <v>93</v>
      </c>
      <c r="K83" s="19">
        <f t="shared" si="4"/>
        <v>18</v>
      </c>
      <c r="L83" s="24" t="s">
        <v>91</v>
      </c>
      <c r="M83" s="26" t="s">
        <v>81</v>
      </c>
      <c r="N83" s="19">
        <f t="shared" si="5"/>
        <v>26</v>
      </c>
      <c r="O83" s="50" t="s">
        <v>246</v>
      </c>
      <c r="P83" s="31" t="s">
        <v>242</v>
      </c>
      <c r="Q83" s="19">
        <f t="shared" si="8"/>
        <v>35</v>
      </c>
      <c r="R83" s="23" t="s">
        <v>171</v>
      </c>
      <c r="S83" s="20" t="s">
        <v>172</v>
      </c>
      <c r="T83" s="19"/>
      <c r="U83" s="25"/>
      <c r="V83" s="35"/>
      <c r="W83" s="19"/>
      <c r="X83" s="17"/>
      <c r="Y83" s="17"/>
      <c r="Z83" s="19"/>
      <c r="AA83" s="17"/>
      <c r="AB83" s="17"/>
      <c r="AC83" s="19"/>
      <c r="AD83" s="17"/>
      <c r="AE83" s="17"/>
      <c r="AF83" s="19"/>
      <c r="AG83" s="17"/>
      <c r="AH83" s="17"/>
      <c r="AI83" s="19"/>
      <c r="AJ83" s="17"/>
      <c r="AK83" s="17"/>
      <c r="AL83" s="17"/>
      <c r="AM83" s="17"/>
      <c r="AN83" s="17"/>
      <c r="AO83" s="19"/>
      <c r="AP83" s="17"/>
      <c r="AQ83" s="17"/>
      <c r="AR83" s="19"/>
      <c r="AS83" s="17"/>
      <c r="AT83" s="17"/>
      <c r="AU83" s="19"/>
      <c r="AV83" s="17"/>
      <c r="AW83" s="17"/>
      <c r="AX83" s="19"/>
      <c r="AY83" s="17"/>
      <c r="AZ83" s="17"/>
      <c r="BA83" s="19"/>
      <c r="BB83" s="17"/>
      <c r="BC83" s="17"/>
      <c r="BD83" s="19"/>
      <c r="BE83" s="17"/>
      <c r="BF83" s="17"/>
      <c r="BG83" s="19"/>
      <c r="BH83" s="17"/>
      <c r="BI83" s="17"/>
      <c r="BJ83" s="19"/>
      <c r="BK83" s="17"/>
      <c r="BL83" s="17"/>
      <c r="BM83" s="19"/>
      <c r="BN83" s="17"/>
      <c r="BO83" s="17"/>
      <c r="BP83" s="19"/>
      <c r="BQ83" s="17"/>
      <c r="BR83" s="17"/>
      <c r="BS83" s="19"/>
      <c r="BT83" s="17"/>
      <c r="BU83" s="17"/>
      <c r="BV83" s="19"/>
      <c r="BW83" s="17"/>
      <c r="BX83" s="17"/>
      <c r="BY83" s="19"/>
      <c r="BZ83" s="17"/>
      <c r="CA83" s="17"/>
      <c r="CB83" s="19"/>
      <c r="CC83" s="17"/>
      <c r="CD83" s="17"/>
      <c r="CE83" s="19"/>
      <c r="CF83" s="17"/>
      <c r="CG83" s="17"/>
      <c r="CH83" s="19"/>
      <c r="CI83" s="17"/>
      <c r="CJ83" s="17"/>
    </row>
    <row r="84" spans="2:88" ht="182.25" hidden="1" customHeight="1">
      <c r="B84" s="15">
        <f t="shared" si="6"/>
        <v>45</v>
      </c>
      <c r="C84" s="61">
        <f t="shared" si="7"/>
        <v>43444</v>
      </c>
      <c r="D84" s="61"/>
      <c r="E84" s="19"/>
      <c r="F84" s="9" t="s">
        <v>44</v>
      </c>
      <c r="G84" s="17"/>
      <c r="H84" s="19">
        <f t="shared" si="3"/>
        <v>8</v>
      </c>
      <c r="I84" s="24" t="s">
        <v>181</v>
      </c>
      <c r="J84" s="35"/>
      <c r="K84" s="19">
        <f t="shared" si="4"/>
        <v>17</v>
      </c>
      <c r="L84" s="24" t="s">
        <v>83</v>
      </c>
      <c r="M84" s="26" t="s">
        <v>163</v>
      </c>
      <c r="N84" s="19">
        <f t="shared" si="5"/>
        <v>25</v>
      </c>
      <c r="O84" s="50" t="s">
        <v>240</v>
      </c>
      <c r="P84" s="20" t="s">
        <v>243</v>
      </c>
      <c r="Q84" s="19">
        <f t="shared" si="8"/>
        <v>34</v>
      </c>
      <c r="R84" s="23" t="s">
        <v>79</v>
      </c>
      <c r="S84" s="20" t="s">
        <v>80</v>
      </c>
      <c r="T84" s="19"/>
      <c r="U84" s="35"/>
      <c r="V84" s="35"/>
      <c r="W84" s="19"/>
      <c r="X84" s="17"/>
      <c r="Y84" s="17"/>
      <c r="Z84" s="19"/>
      <c r="AA84" s="17"/>
      <c r="AB84" s="17"/>
      <c r="AC84" s="19"/>
      <c r="AD84" s="17"/>
      <c r="AE84" s="17"/>
      <c r="AF84" s="19"/>
      <c r="AG84" s="17"/>
      <c r="AH84" s="17"/>
      <c r="AI84" s="19"/>
      <c r="AJ84" s="17"/>
      <c r="AK84" s="17"/>
      <c r="AL84" s="17"/>
      <c r="AM84" s="17"/>
      <c r="AN84" s="17"/>
      <c r="AO84" s="19"/>
      <c r="AP84" s="17"/>
      <c r="AQ84" s="17"/>
      <c r="AR84" s="19"/>
      <c r="AS84" s="17"/>
      <c r="AT84" s="17"/>
      <c r="AU84" s="19"/>
      <c r="AV84" s="17"/>
      <c r="AW84" s="17"/>
      <c r="AX84" s="19"/>
      <c r="AY84" s="17"/>
      <c r="AZ84" s="17"/>
      <c r="BA84" s="19"/>
      <c r="BB84" s="17"/>
      <c r="BC84" s="17"/>
      <c r="BD84" s="19"/>
      <c r="BE84" s="17"/>
      <c r="BF84" s="17"/>
      <c r="BG84" s="19"/>
      <c r="BH84" s="17"/>
      <c r="BI84" s="17"/>
      <c r="BJ84" s="19"/>
      <c r="BK84" s="17"/>
      <c r="BL84" s="17"/>
      <c r="BM84" s="19"/>
      <c r="BN84" s="17"/>
      <c r="BO84" s="17"/>
      <c r="BP84" s="19"/>
      <c r="BQ84" s="17"/>
      <c r="BR84" s="17"/>
      <c r="BS84" s="19"/>
      <c r="BT84" s="17"/>
      <c r="BU84" s="17"/>
      <c r="BV84" s="19"/>
      <c r="BW84" s="17"/>
      <c r="BX84" s="17"/>
      <c r="BY84" s="19"/>
      <c r="BZ84" s="17"/>
      <c r="CA84" s="17"/>
      <c r="CB84" s="19"/>
      <c r="CC84" s="17"/>
      <c r="CD84" s="17"/>
      <c r="CE84" s="19"/>
      <c r="CF84" s="17"/>
      <c r="CG84" s="17"/>
      <c r="CH84" s="19"/>
      <c r="CI84" s="17"/>
      <c r="CJ84" s="17"/>
    </row>
    <row r="85" spans="2:88" ht="121.5" hidden="1" customHeight="1">
      <c r="B85" s="15">
        <f t="shared" si="6"/>
        <v>46</v>
      </c>
      <c r="C85" s="37">
        <f t="shared" si="7"/>
        <v>43451</v>
      </c>
      <c r="D85" s="127" t="s">
        <v>297</v>
      </c>
      <c r="E85" s="19"/>
      <c r="F85" s="9" t="s">
        <v>45</v>
      </c>
      <c r="G85" s="17"/>
      <c r="H85" s="19">
        <f t="shared" si="3"/>
        <v>7</v>
      </c>
      <c r="I85" s="35"/>
      <c r="J85" s="35"/>
      <c r="K85" s="19">
        <f t="shared" si="4"/>
        <v>16</v>
      </c>
      <c r="L85" s="24" t="s">
        <v>92</v>
      </c>
      <c r="M85" s="30" t="s">
        <v>182</v>
      </c>
      <c r="N85" s="19">
        <f t="shared" si="5"/>
        <v>24</v>
      </c>
      <c r="O85" s="50" t="s">
        <v>244</v>
      </c>
      <c r="P85" s="20" t="s">
        <v>245</v>
      </c>
      <c r="Q85" s="19">
        <f t="shared" si="8"/>
        <v>33</v>
      </c>
      <c r="R85" s="23" t="s">
        <v>114</v>
      </c>
      <c r="S85" s="32" t="s">
        <v>87</v>
      </c>
      <c r="T85" s="19">
        <f t="shared" ref="T85:T126" si="9">T86+1</f>
        <v>42</v>
      </c>
      <c r="U85" s="103" t="s">
        <v>175</v>
      </c>
      <c r="V85" s="35"/>
      <c r="W85" s="19"/>
      <c r="X85" s="17"/>
      <c r="Y85" s="17"/>
      <c r="Z85" s="19"/>
      <c r="AA85" s="17"/>
      <c r="AB85" s="17"/>
      <c r="AC85" s="19"/>
      <c r="AD85" s="17"/>
      <c r="AE85" s="17"/>
      <c r="AF85" s="19"/>
      <c r="AG85" s="17"/>
      <c r="AH85" s="17"/>
      <c r="AI85" s="19"/>
      <c r="AJ85" s="17"/>
      <c r="AK85" s="17"/>
      <c r="AL85" s="17"/>
      <c r="AM85" s="17"/>
      <c r="AN85" s="17"/>
      <c r="AO85" s="19"/>
      <c r="AP85" s="17"/>
      <c r="AQ85" s="17"/>
      <c r="AR85" s="19"/>
      <c r="AS85" s="17"/>
      <c r="AT85" s="17"/>
      <c r="AU85" s="19"/>
      <c r="AV85" s="17"/>
      <c r="AW85" s="17"/>
      <c r="AX85" s="19"/>
      <c r="AY85" s="17"/>
      <c r="AZ85" s="17"/>
      <c r="BA85" s="19"/>
      <c r="BB85" s="17"/>
      <c r="BC85" s="17"/>
      <c r="BD85" s="19"/>
      <c r="BE85" s="17"/>
      <c r="BF85" s="17"/>
      <c r="BG85" s="19"/>
      <c r="BH85" s="17"/>
      <c r="BI85" s="17"/>
      <c r="BJ85" s="19"/>
      <c r="BK85" s="17"/>
      <c r="BL85" s="17"/>
      <c r="BM85" s="19"/>
      <c r="BN85" s="17"/>
      <c r="BO85" s="17"/>
      <c r="BP85" s="19"/>
      <c r="BQ85" s="17"/>
      <c r="BR85" s="17"/>
      <c r="BS85" s="19"/>
      <c r="BT85" s="17"/>
      <c r="BU85" s="17"/>
      <c r="BV85" s="19"/>
      <c r="BW85" s="17"/>
      <c r="BX85" s="17"/>
      <c r="BY85" s="19"/>
      <c r="BZ85" s="17"/>
      <c r="CA85" s="17"/>
      <c r="CB85" s="19"/>
      <c r="CC85" s="17"/>
      <c r="CD85" s="17"/>
      <c r="CE85" s="19"/>
      <c r="CF85" s="17"/>
      <c r="CG85" s="17"/>
      <c r="CH85" s="19"/>
      <c r="CI85" s="17"/>
      <c r="CJ85" s="17"/>
    </row>
    <row r="86" spans="2:88" ht="20.25" hidden="1" customHeight="1">
      <c r="B86" s="15">
        <f t="shared" si="6"/>
        <v>47</v>
      </c>
      <c r="C86" s="44">
        <f t="shared" si="7"/>
        <v>43458</v>
      </c>
      <c r="D86" s="44"/>
      <c r="E86" s="19"/>
      <c r="F86" s="17"/>
      <c r="G86" s="17"/>
      <c r="H86" s="19">
        <f t="shared" si="3"/>
        <v>6</v>
      </c>
      <c r="I86" s="17"/>
      <c r="J86" s="17" t="s">
        <v>162</v>
      </c>
      <c r="K86" s="19">
        <f t="shared" si="4"/>
        <v>15</v>
      </c>
      <c r="L86" s="39" t="s">
        <v>65</v>
      </c>
      <c r="M86" s="20"/>
      <c r="N86" s="19">
        <f t="shared" si="5"/>
        <v>23</v>
      </c>
      <c r="O86" s="39" t="s">
        <v>65</v>
      </c>
      <c r="P86" s="20"/>
      <c r="Q86" s="19">
        <f t="shared" si="8"/>
        <v>32</v>
      </c>
      <c r="R86" s="39" t="s">
        <v>65</v>
      </c>
      <c r="S86" s="18" t="s">
        <v>59</v>
      </c>
      <c r="T86" s="19">
        <f t="shared" si="9"/>
        <v>41</v>
      </c>
      <c r="U86" s="35"/>
      <c r="V86" s="35"/>
      <c r="W86" s="19"/>
      <c r="X86" s="17"/>
      <c r="Y86" s="17"/>
      <c r="Z86" s="19"/>
      <c r="AA86" s="17"/>
      <c r="AB86" s="17"/>
      <c r="AC86" s="19"/>
      <c r="AD86" s="17"/>
      <c r="AE86" s="17"/>
      <c r="AF86" s="19"/>
      <c r="AG86" s="17"/>
      <c r="AH86" s="17"/>
      <c r="AI86" s="19"/>
      <c r="AJ86" s="17"/>
      <c r="AK86" s="17"/>
      <c r="AL86" s="17"/>
      <c r="AM86" s="17"/>
      <c r="AN86" s="17"/>
      <c r="AO86" s="19"/>
      <c r="AP86" s="17"/>
      <c r="AQ86" s="17"/>
      <c r="AR86" s="19"/>
      <c r="AS86" s="17"/>
      <c r="AT86" s="17"/>
      <c r="AU86" s="19"/>
      <c r="AV86" s="17"/>
      <c r="AW86" s="17"/>
      <c r="AX86" s="19"/>
      <c r="AY86" s="17"/>
      <c r="AZ86" s="17"/>
      <c r="BA86" s="19"/>
      <c r="BB86" s="17"/>
      <c r="BC86" s="17"/>
      <c r="BD86" s="19"/>
      <c r="BE86" s="17"/>
      <c r="BF86" s="17"/>
      <c r="BG86" s="19"/>
      <c r="BH86" s="17"/>
      <c r="BI86" s="17"/>
      <c r="BJ86" s="19"/>
      <c r="BK86" s="17"/>
      <c r="BL86" s="17"/>
      <c r="BM86" s="19"/>
      <c r="BN86" s="17"/>
      <c r="BO86" s="17"/>
      <c r="BP86" s="19"/>
      <c r="BQ86" s="17"/>
      <c r="BR86" s="17"/>
      <c r="BS86" s="19"/>
      <c r="BT86" s="17"/>
      <c r="BU86" s="17"/>
      <c r="BV86" s="19"/>
      <c r="BW86" s="17"/>
      <c r="BX86" s="17"/>
      <c r="BY86" s="19"/>
      <c r="BZ86" s="17"/>
      <c r="CA86" s="17"/>
      <c r="CB86" s="19"/>
      <c r="CC86" s="17"/>
      <c r="CD86" s="17"/>
      <c r="CE86" s="19"/>
      <c r="CF86" s="17"/>
      <c r="CG86" s="17"/>
      <c r="CH86" s="19"/>
      <c r="CI86" s="17"/>
      <c r="CJ86" s="17"/>
    </row>
    <row r="87" spans="2:88" ht="20.25" hidden="1" customHeight="1">
      <c r="B87" s="15">
        <f t="shared" si="6"/>
        <v>48</v>
      </c>
      <c r="C87" s="44">
        <f t="shared" si="7"/>
        <v>43465</v>
      </c>
      <c r="D87" s="44"/>
      <c r="E87" s="19"/>
      <c r="F87" s="17"/>
      <c r="G87" s="17"/>
      <c r="H87" s="19">
        <f t="shared" si="3"/>
        <v>5</v>
      </c>
      <c r="I87" s="17"/>
      <c r="J87" s="17"/>
      <c r="K87" s="19">
        <f t="shared" si="4"/>
        <v>14</v>
      </c>
      <c r="L87" s="39" t="s">
        <v>65</v>
      </c>
      <c r="M87" s="43"/>
      <c r="N87" s="19">
        <f t="shared" si="5"/>
        <v>22</v>
      </c>
      <c r="O87" s="39" t="s">
        <v>65</v>
      </c>
      <c r="P87" s="20"/>
      <c r="Q87" s="19">
        <f t="shared" si="8"/>
        <v>31</v>
      </c>
      <c r="R87" s="6" t="s">
        <v>65</v>
      </c>
      <c r="S87" s="18"/>
      <c r="T87" s="19">
        <f t="shared" si="9"/>
        <v>40</v>
      </c>
      <c r="U87" s="35"/>
      <c r="V87" s="35"/>
      <c r="W87" s="19"/>
      <c r="X87" s="17"/>
      <c r="Y87" s="17"/>
      <c r="Z87" s="19"/>
      <c r="AA87" s="17"/>
      <c r="AB87" s="17"/>
      <c r="AC87" s="19"/>
      <c r="AD87" s="17"/>
      <c r="AE87" s="17"/>
      <c r="AF87" s="19"/>
      <c r="AG87" s="17"/>
      <c r="AH87" s="17"/>
      <c r="AI87" s="19"/>
      <c r="AJ87" s="17"/>
      <c r="AK87" s="17"/>
      <c r="AL87" s="17"/>
      <c r="AM87" s="17"/>
      <c r="AN87" s="17"/>
      <c r="AO87" s="19"/>
      <c r="AP87" s="17"/>
      <c r="AQ87" s="17"/>
      <c r="AR87" s="19"/>
      <c r="AS87" s="17"/>
      <c r="AT87" s="17"/>
      <c r="AU87" s="19"/>
      <c r="AV87" s="17"/>
      <c r="AW87" s="17"/>
      <c r="AX87" s="19"/>
      <c r="AY87" s="17"/>
      <c r="AZ87" s="17"/>
      <c r="BA87" s="19"/>
      <c r="BB87" s="17"/>
      <c r="BC87" s="17"/>
      <c r="BD87" s="19"/>
      <c r="BE87" s="17"/>
      <c r="BF87" s="17"/>
      <c r="BG87" s="19"/>
      <c r="BH87" s="17"/>
      <c r="BI87" s="17"/>
      <c r="BJ87" s="19"/>
      <c r="BK87" s="17"/>
      <c r="BL87" s="17"/>
      <c r="BM87" s="19"/>
      <c r="BN87" s="17"/>
      <c r="BO87" s="17"/>
      <c r="BP87" s="19"/>
      <c r="BQ87" s="17"/>
      <c r="BR87" s="17"/>
      <c r="BS87" s="19"/>
      <c r="BT87" s="17"/>
      <c r="BU87" s="17"/>
      <c r="BV87" s="19"/>
      <c r="BW87" s="17"/>
      <c r="BX87" s="17"/>
      <c r="BY87" s="19"/>
      <c r="BZ87" s="17"/>
      <c r="CA87" s="17"/>
      <c r="CB87" s="19"/>
      <c r="CC87" s="17"/>
      <c r="CD87" s="17"/>
      <c r="CE87" s="19"/>
      <c r="CF87" s="17"/>
      <c r="CG87" s="17"/>
      <c r="CH87" s="19"/>
      <c r="CI87" s="17"/>
      <c r="CJ87" s="17"/>
    </row>
    <row r="88" spans="2:88" ht="40.5" hidden="1" customHeight="1">
      <c r="B88" s="15">
        <f t="shared" si="6"/>
        <v>49</v>
      </c>
      <c r="C88" s="37">
        <f t="shared" si="7"/>
        <v>43472</v>
      </c>
      <c r="D88" s="37"/>
      <c r="E88" s="19"/>
      <c r="F88" s="17"/>
      <c r="G88" s="17"/>
      <c r="H88" s="19">
        <f t="shared" si="3"/>
        <v>4</v>
      </c>
      <c r="I88" s="17"/>
      <c r="J88" s="17"/>
      <c r="K88" s="19">
        <f t="shared" si="4"/>
        <v>13</v>
      </c>
      <c r="L88" s="24"/>
      <c r="M88" s="20" t="s">
        <v>70</v>
      </c>
      <c r="N88" s="19">
        <f t="shared" si="5"/>
        <v>21</v>
      </c>
      <c r="O88" s="8" t="s">
        <v>20</v>
      </c>
      <c r="P88" s="20" t="s">
        <v>57</v>
      </c>
      <c r="Q88" s="19">
        <f t="shared" si="8"/>
        <v>30</v>
      </c>
      <c r="R88" s="17"/>
      <c r="S88" s="20"/>
      <c r="T88" s="19">
        <f t="shared" si="9"/>
        <v>39</v>
      </c>
      <c r="U88" s="35"/>
      <c r="V88" s="35"/>
      <c r="W88" s="19"/>
      <c r="X88" s="17"/>
      <c r="Y88" s="17"/>
      <c r="Z88" s="19"/>
      <c r="AA88" s="17"/>
      <c r="AB88" s="17"/>
      <c r="AC88" s="19"/>
      <c r="AD88" s="17"/>
      <c r="AE88" s="17"/>
      <c r="AF88" s="19"/>
      <c r="AG88" s="17"/>
      <c r="AH88" s="17"/>
      <c r="AI88" s="19"/>
      <c r="AJ88" s="17"/>
      <c r="AK88" s="17"/>
      <c r="AL88" s="17"/>
      <c r="AM88" s="17"/>
      <c r="AN88" s="17"/>
      <c r="AO88" s="19"/>
      <c r="AP88" s="17"/>
      <c r="AQ88" s="17"/>
      <c r="AR88" s="19"/>
      <c r="AS88" s="17"/>
      <c r="AT88" s="17"/>
      <c r="AU88" s="19"/>
      <c r="AV88" s="17"/>
      <c r="AW88" s="17"/>
      <c r="AX88" s="19"/>
      <c r="AY88" s="17"/>
      <c r="AZ88" s="17"/>
      <c r="BA88" s="19"/>
      <c r="BB88" s="17"/>
      <c r="BC88" s="17"/>
      <c r="BD88" s="19"/>
      <c r="BE88" s="17"/>
      <c r="BF88" s="17"/>
      <c r="BG88" s="19"/>
      <c r="BH88" s="17"/>
      <c r="BI88" s="17"/>
      <c r="BJ88" s="19"/>
      <c r="BK88" s="17"/>
      <c r="BL88" s="17"/>
      <c r="BM88" s="19"/>
      <c r="BN88" s="17"/>
      <c r="BO88" s="17"/>
      <c r="BP88" s="19"/>
      <c r="BQ88" s="17"/>
      <c r="BR88" s="17"/>
      <c r="BS88" s="19"/>
      <c r="BT88" s="17"/>
      <c r="BU88" s="17"/>
      <c r="BV88" s="19"/>
      <c r="BW88" s="17"/>
      <c r="BX88" s="17"/>
      <c r="BY88" s="19"/>
      <c r="BZ88" s="17"/>
      <c r="CA88" s="17"/>
      <c r="CB88" s="19"/>
      <c r="CC88" s="17"/>
      <c r="CD88" s="17"/>
      <c r="CE88" s="19"/>
      <c r="CF88" s="17"/>
      <c r="CG88" s="17"/>
      <c r="CH88" s="19"/>
      <c r="CI88" s="17"/>
      <c r="CJ88" s="17"/>
    </row>
    <row r="89" spans="2:88" ht="101.25" hidden="1" customHeight="1">
      <c r="B89" s="15">
        <f t="shared" si="6"/>
        <v>50</v>
      </c>
      <c r="C89" s="37">
        <f t="shared" si="7"/>
        <v>43479</v>
      </c>
      <c r="D89" s="127" t="s">
        <v>298</v>
      </c>
      <c r="E89" s="19"/>
      <c r="F89" s="17"/>
      <c r="G89" s="17"/>
      <c r="H89" s="19">
        <f t="shared" si="3"/>
        <v>3</v>
      </c>
      <c r="I89" s="17"/>
      <c r="J89" s="17"/>
      <c r="K89" s="19">
        <f t="shared" si="4"/>
        <v>12</v>
      </c>
      <c r="L89" s="6"/>
      <c r="M89" s="100" t="s">
        <v>68</v>
      </c>
      <c r="N89" s="19">
        <f t="shared" si="5"/>
        <v>20</v>
      </c>
      <c r="O89" s="50" t="s">
        <v>64</v>
      </c>
      <c r="P89" s="26" t="s">
        <v>263</v>
      </c>
      <c r="Q89" s="19">
        <f t="shared" si="8"/>
        <v>29</v>
      </c>
      <c r="R89" s="18"/>
      <c r="S89" s="20"/>
      <c r="T89" s="19">
        <f t="shared" si="9"/>
        <v>38</v>
      </c>
      <c r="U89" s="103" t="s">
        <v>176</v>
      </c>
      <c r="V89" s="35"/>
      <c r="W89" s="19"/>
      <c r="X89" s="17"/>
      <c r="Y89" s="17"/>
      <c r="Z89" s="19"/>
      <c r="AA89" s="17"/>
      <c r="AB89" s="17"/>
      <c r="AC89" s="19"/>
      <c r="AD89" s="17"/>
      <c r="AE89" s="17"/>
      <c r="AF89" s="19"/>
      <c r="AG89" s="17"/>
      <c r="AH89" s="17"/>
      <c r="AI89" s="19"/>
      <c r="AJ89" s="17"/>
      <c r="AK89" s="17"/>
      <c r="AL89" s="17"/>
      <c r="AM89" s="17"/>
      <c r="AN89" s="17"/>
      <c r="AO89" s="19"/>
      <c r="AP89" s="17"/>
      <c r="AQ89" s="17"/>
      <c r="AR89" s="19"/>
      <c r="AS89" s="17"/>
      <c r="AT89" s="17"/>
      <c r="AU89" s="19"/>
      <c r="AV89" s="17"/>
      <c r="AW89" s="17"/>
      <c r="AX89" s="19"/>
      <c r="AY89" s="17"/>
      <c r="AZ89" s="17"/>
      <c r="BA89" s="19"/>
      <c r="BB89" s="17"/>
      <c r="BC89" s="17"/>
      <c r="BD89" s="19"/>
      <c r="BE89" s="17"/>
      <c r="BF89" s="17"/>
      <c r="BG89" s="19"/>
      <c r="BH89" s="17"/>
      <c r="BI89" s="17"/>
      <c r="BJ89" s="19"/>
      <c r="BK89" s="17"/>
      <c r="BL89" s="17"/>
      <c r="BM89" s="19"/>
      <c r="BN89" s="17"/>
      <c r="BO89" s="17"/>
      <c r="BP89" s="19"/>
      <c r="BQ89" s="17"/>
      <c r="BR89" s="17"/>
      <c r="BS89" s="19"/>
      <c r="BT89" s="17"/>
      <c r="BU89" s="17"/>
      <c r="BV89" s="19"/>
      <c r="BW89" s="17"/>
      <c r="BX89" s="17"/>
      <c r="BY89" s="19"/>
      <c r="BZ89" s="17"/>
      <c r="CA89" s="17"/>
      <c r="CB89" s="19"/>
      <c r="CC89" s="17"/>
      <c r="CD89" s="17"/>
      <c r="CE89" s="19"/>
      <c r="CF89" s="17"/>
      <c r="CG89" s="17"/>
      <c r="CH89" s="19"/>
      <c r="CI89" s="17"/>
      <c r="CJ89" s="17"/>
    </row>
    <row r="90" spans="2:88" ht="101.25" hidden="1" customHeight="1">
      <c r="B90" s="15">
        <f t="shared" si="6"/>
        <v>51</v>
      </c>
      <c r="C90" s="37">
        <f t="shared" si="7"/>
        <v>43486</v>
      </c>
      <c r="D90" s="37"/>
      <c r="E90" s="19"/>
      <c r="F90" s="17"/>
      <c r="G90" s="17"/>
      <c r="H90" s="19">
        <f t="shared" si="3"/>
        <v>2</v>
      </c>
      <c r="I90" s="17"/>
      <c r="J90" s="17"/>
      <c r="K90" s="19">
        <f t="shared" si="4"/>
        <v>11</v>
      </c>
      <c r="L90" s="24" t="s">
        <v>110</v>
      </c>
      <c r="M90" s="18"/>
      <c r="N90" s="19">
        <f t="shared" si="5"/>
        <v>19</v>
      </c>
      <c r="O90" s="50" t="s">
        <v>180</v>
      </c>
      <c r="P90" s="26" t="s">
        <v>95</v>
      </c>
      <c r="Q90" s="19">
        <f t="shared" si="8"/>
        <v>28</v>
      </c>
      <c r="R90" s="28" t="s">
        <v>336</v>
      </c>
      <c r="S90" s="32"/>
      <c r="T90" s="19">
        <f t="shared" si="9"/>
        <v>37</v>
      </c>
      <c r="U90" s="35"/>
      <c r="V90" s="35"/>
      <c r="W90" s="19"/>
      <c r="X90" s="17"/>
      <c r="Y90" s="17"/>
      <c r="Z90" s="19"/>
      <c r="AA90" s="17"/>
      <c r="AB90" s="17"/>
      <c r="AC90" s="19"/>
      <c r="AD90" s="17"/>
      <c r="AE90" s="17"/>
      <c r="AF90" s="19"/>
      <c r="AG90" s="17"/>
      <c r="AH90" s="17"/>
      <c r="AI90" s="19"/>
      <c r="AJ90" s="17"/>
      <c r="AK90" s="17"/>
      <c r="AL90" s="17"/>
      <c r="AM90" s="17"/>
      <c r="AN90" s="17"/>
      <c r="AO90" s="19"/>
      <c r="AP90" s="17"/>
      <c r="AQ90" s="17"/>
      <c r="AR90" s="19"/>
      <c r="AS90" s="17"/>
      <c r="AT90" s="17"/>
      <c r="AU90" s="19"/>
      <c r="AV90" s="17"/>
      <c r="AW90" s="17"/>
      <c r="AX90" s="19"/>
      <c r="AY90" s="17"/>
      <c r="AZ90" s="17"/>
      <c r="BA90" s="19"/>
      <c r="BB90" s="17"/>
      <c r="BC90" s="17"/>
      <c r="BD90" s="19"/>
      <c r="BE90" s="17"/>
      <c r="BF90" s="17"/>
      <c r="BG90" s="19"/>
      <c r="BH90" s="17"/>
      <c r="BI90" s="17"/>
      <c r="BJ90" s="19"/>
      <c r="BK90" s="17"/>
      <c r="BL90" s="17"/>
      <c r="BM90" s="19"/>
      <c r="BN90" s="17"/>
      <c r="BO90" s="17"/>
      <c r="BP90" s="19"/>
      <c r="BQ90" s="17"/>
      <c r="BR90" s="17"/>
      <c r="BS90" s="19"/>
      <c r="BT90" s="17"/>
      <c r="BU90" s="17"/>
      <c r="BV90" s="19"/>
      <c r="BW90" s="17"/>
      <c r="BX90" s="17"/>
      <c r="BY90" s="19"/>
      <c r="BZ90" s="17"/>
      <c r="CA90" s="17"/>
      <c r="CB90" s="19"/>
      <c r="CC90" s="17"/>
      <c r="CD90" s="17"/>
      <c r="CE90" s="19"/>
      <c r="CF90" s="17"/>
      <c r="CG90" s="17"/>
      <c r="CH90" s="19"/>
      <c r="CI90" s="17"/>
      <c r="CJ90" s="17"/>
    </row>
    <row r="91" spans="2:88" ht="121.5" hidden="1" customHeight="1">
      <c r="B91" s="15">
        <f t="shared" si="6"/>
        <v>52</v>
      </c>
      <c r="C91" s="44">
        <f t="shared" si="7"/>
        <v>43493</v>
      </c>
      <c r="D91" s="44"/>
      <c r="E91" s="19"/>
      <c r="F91" s="17"/>
      <c r="G91" s="17"/>
      <c r="H91" s="19">
        <v>1</v>
      </c>
      <c r="I91" s="9" t="s">
        <v>105</v>
      </c>
      <c r="J91" s="17"/>
      <c r="K91" s="19">
        <f t="shared" si="4"/>
        <v>10</v>
      </c>
      <c r="L91" s="28" t="s">
        <v>294</v>
      </c>
      <c r="M91" s="18" t="s">
        <v>71</v>
      </c>
      <c r="N91" s="19">
        <f t="shared" si="5"/>
        <v>18</v>
      </c>
      <c r="O91" s="24" t="s">
        <v>199</v>
      </c>
      <c r="P91" s="26" t="s">
        <v>96</v>
      </c>
      <c r="Q91" s="19">
        <f t="shared" si="8"/>
        <v>27</v>
      </c>
      <c r="R91" s="22" t="s">
        <v>193</v>
      </c>
      <c r="S91" s="20" t="s">
        <v>58</v>
      </c>
      <c r="T91" s="19">
        <f t="shared" si="9"/>
        <v>36</v>
      </c>
      <c r="U91" s="35"/>
      <c r="V91" s="35"/>
      <c r="W91" s="19"/>
      <c r="X91" s="17"/>
      <c r="Y91" s="17"/>
      <c r="Z91" s="19"/>
      <c r="AA91" s="17"/>
      <c r="AB91" s="17"/>
      <c r="AC91" s="19"/>
      <c r="AD91" s="17"/>
      <c r="AE91" s="17"/>
      <c r="AF91" s="19"/>
      <c r="AG91" s="17"/>
      <c r="AH91" s="17"/>
      <c r="AI91" s="19"/>
      <c r="AJ91" s="17"/>
      <c r="AK91" s="17"/>
      <c r="AL91" s="17"/>
      <c r="AM91" s="17"/>
      <c r="AN91" s="17"/>
      <c r="AO91" s="19"/>
      <c r="AP91" s="17"/>
      <c r="AQ91" s="17"/>
      <c r="AR91" s="19"/>
      <c r="AS91" s="17"/>
      <c r="AT91" s="17"/>
      <c r="AU91" s="19"/>
      <c r="AV91" s="17"/>
      <c r="AW91" s="17"/>
      <c r="AX91" s="19"/>
      <c r="AY91" s="17"/>
      <c r="AZ91" s="17"/>
      <c r="BA91" s="19"/>
      <c r="BB91" s="17"/>
      <c r="BC91" s="17"/>
      <c r="BD91" s="19"/>
      <c r="BE91" s="17"/>
      <c r="BF91" s="17"/>
      <c r="BG91" s="19"/>
      <c r="BH91" s="17"/>
      <c r="BI91" s="17"/>
      <c r="BJ91" s="19"/>
      <c r="BK91" s="17"/>
      <c r="BL91" s="17"/>
      <c r="BM91" s="19"/>
      <c r="BN91" s="17"/>
      <c r="BO91" s="17"/>
      <c r="BP91" s="19"/>
      <c r="BQ91" s="17"/>
      <c r="BR91" s="17"/>
      <c r="BS91" s="19"/>
      <c r="BT91" s="17"/>
      <c r="BU91" s="17"/>
      <c r="BV91" s="19"/>
      <c r="BW91" s="17"/>
      <c r="BX91" s="17"/>
      <c r="BY91" s="19"/>
      <c r="BZ91" s="17"/>
      <c r="CA91" s="17"/>
      <c r="CB91" s="19"/>
      <c r="CC91" s="17"/>
      <c r="CD91" s="17"/>
      <c r="CE91" s="19"/>
      <c r="CF91" s="17"/>
      <c r="CG91" s="17"/>
      <c r="CH91" s="19"/>
      <c r="CI91" s="17"/>
      <c r="CJ91" s="17"/>
    </row>
    <row r="92" spans="2:88" ht="81" hidden="1" customHeight="1">
      <c r="B92" s="15">
        <v>1</v>
      </c>
      <c r="C92" s="44">
        <f t="shared" si="7"/>
        <v>43500</v>
      </c>
      <c r="D92" s="44"/>
      <c r="E92" s="19"/>
      <c r="F92" s="17"/>
      <c r="G92" s="17"/>
      <c r="H92" s="19">
        <v>0</v>
      </c>
      <c r="I92" s="33" t="s">
        <v>106</v>
      </c>
      <c r="J92" s="17"/>
      <c r="K92" s="19">
        <f t="shared" si="4"/>
        <v>9</v>
      </c>
      <c r="L92" s="105" t="s">
        <v>179</v>
      </c>
      <c r="M92" s="42" t="s">
        <v>93</v>
      </c>
      <c r="N92" s="19">
        <f t="shared" si="5"/>
        <v>17</v>
      </c>
      <c r="O92" s="24" t="s">
        <v>91</v>
      </c>
      <c r="P92" s="26" t="s">
        <v>81</v>
      </c>
      <c r="Q92" s="19">
        <f t="shared" si="8"/>
        <v>26</v>
      </c>
      <c r="R92" s="122" t="s">
        <v>264</v>
      </c>
      <c r="S92" s="20" t="s">
        <v>228</v>
      </c>
      <c r="T92" s="19">
        <f t="shared" si="9"/>
        <v>35</v>
      </c>
      <c r="U92" s="23" t="s">
        <v>227</v>
      </c>
      <c r="V92" s="31" t="s">
        <v>221</v>
      </c>
      <c r="W92" s="19">
        <f t="shared" ref="W92:W134" si="10">W93+1</f>
        <v>43</v>
      </c>
      <c r="X92" s="103" t="s">
        <v>175</v>
      </c>
      <c r="Y92" s="17"/>
      <c r="Z92" s="19"/>
      <c r="AA92" s="17"/>
      <c r="AB92" s="17"/>
      <c r="AC92" s="19"/>
      <c r="AD92" s="17"/>
      <c r="AE92" s="17"/>
      <c r="AF92" s="19"/>
      <c r="AG92" s="17"/>
      <c r="AH92" s="17"/>
      <c r="AI92" s="19"/>
      <c r="AJ92" s="17"/>
      <c r="AK92" s="17"/>
      <c r="AL92" s="17"/>
      <c r="AM92" s="17"/>
      <c r="AN92" s="17"/>
      <c r="AO92" s="19"/>
      <c r="AP92" s="17"/>
      <c r="AQ92" s="17"/>
      <c r="AR92" s="19"/>
      <c r="AS92" s="17"/>
      <c r="AT92" s="17"/>
      <c r="AU92" s="19"/>
      <c r="AV92" s="17"/>
      <c r="AW92" s="17"/>
      <c r="AX92" s="19"/>
      <c r="AY92" s="17"/>
      <c r="AZ92" s="17"/>
      <c r="BA92" s="19"/>
      <c r="BB92" s="17"/>
      <c r="BC92" s="17"/>
      <c r="BD92" s="19"/>
      <c r="BE92" s="17"/>
      <c r="BF92" s="17"/>
      <c r="BG92" s="19"/>
      <c r="BH92" s="17"/>
      <c r="BI92" s="17"/>
      <c r="BJ92" s="19"/>
      <c r="BK92" s="17"/>
      <c r="BL92" s="17"/>
      <c r="BM92" s="19"/>
      <c r="BN92" s="17"/>
      <c r="BO92" s="17"/>
      <c r="BP92" s="19"/>
      <c r="BQ92" s="17"/>
      <c r="BR92" s="17"/>
      <c r="BS92" s="19"/>
      <c r="BT92" s="17"/>
      <c r="BU92" s="17"/>
      <c r="BV92" s="19"/>
      <c r="BW92" s="17"/>
      <c r="BX92" s="17"/>
      <c r="BY92" s="19"/>
      <c r="BZ92" s="17"/>
      <c r="CA92" s="17"/>
      <c r="CB92" s="19"/>
      <c r="CC92" s="17"/>
      <c r="CD92" s="17"/>
      <c r="CE92" s="19"/>
      <c r="CF92" s="17"/>
      <c r="CG92" s="17"/>
      <c r="CH92" s="19"/>
      <c r="CI92" s="17"/>
      <c r="CJ92" s="17"/>
    </row>
    <row r="93" spans="2:88" ht="102" hidden="1" customHeight="1">
      <c r="B93" s="15">
        <f t="shared" si="6"/>
        <v>2</v>
      </c>
      <c r="C93" s="44">
        <f t="shared" si="7"/>
        <v>43507</v>
      </c>
      <c r="D93" s="127" t="s">
        <v>297</v>
      </c>
      <c r="E93" s="19"/>
      <c r="F93" s="17"/>
      <c r="G93" s="17"/>
      <c r="H93" s="19"/>
      <c r="I93" s="17"/>
      <c r="J93" s="17"/>
      <c r="K93" s="19">
        <f t="shared" si="4"/>
        <v>8</v>
      </c>
      <c r="L93" s="128"/>
      <c r="M93" s="17"/>
      <c r="N93" s="19">
        <f t="shared" si="5"/>
        <v>16</v>
      </c>
      <c r="O93" s="132" t="s">
        <v>83</v>
      </c>
      <c r="P93" s="133" t="s">
        <v>163</v>
      </c>
      <c r="Q93" s="134">
        <f t="shared" si="8"/>
        <v>25</v>
      </c>
      <c r="R93" s="135" t="s">
        <v>225</v>
      </c>
      <c r="S93" s="146" t="s">
        <v>229</v>
      </c>
      <c r="T93" s="19">
        <f t="shared" si="9"/>
        <v>34</v>
      </c>
      <c r="U93" s="104" t="s">
        <v>177</v>
      </c>
      <c r="V93" s="31"/>
      <c r="W93" s="19">
        <f t="shared" si="10"/>
        <v>42</v>
      </c>
      <c r="X93" s="17"/>
      <c r="Y93" s="17"/>
      <c r="Z93" s="19"/>
      <c r="AA93" s="17"/>
      <c r="AB93" s="17"/>
      <c r="AC93" s="19"/>
      <c r="AD93" s="17"/>
      <c r="AE93" s="17"/>
      <c r="AF93" s="19"/>
      <c r="AG93" s="17"/>
      <c r="AH93" s="17"/>
      <c r="AI93" s="19"/>
      <c r="AJ93" s="17"/>
      <c r="AK93" s="17"/>
      <c r="AL93" s="17"/>
      <c r="AM93" s="17"/>
      <c r="AN93" s="17"/>
      <c r="AO93" s="19"/>
      <c r="AP93" s="17"/>
      <c r="AQ93" s="17"/>
      <c r="AR93" s="19"/>
      <c r="AS93" s="17"/>
      <c r="AT93" s="17"/>
      <c r="AU93" s="19"/>
      <c r="AV93" s="17"/>
      <c r="AW93" s="17"/>
      <c r="AX93" s="19"/>
      <c r="AY93" s="17"/>
      <c r="AZ93" s="17"/>
      <c r="BA93" s="19"/>
      <c r="BB93" s="17"/>
      <c r="BC93" s="17"/>
      <c r="BD93" s="19"/>
      <c r="BE93" s="17"/>
      <c r="BF93" s="17"/>
      <c r="BG93" s="19"/>
      <c r="BH93" s="17"/>
      <c r="BI93" s="17"/>
      <c r="BJ93" s="19"/>
      <c r="BK93" s="17"/>
      <c r="BL93" s="17"/>
      <c r="BM93" s="19"/>
      <c r="BN93" s="17"/>
      <c r="BO93" s="17"/>
      <c r="BP93" s="19"/>
      <c r="BQ93" s="17"/>
      <c r="BR93" s="17"/>
      <c r="BS93" s="19"/>
      <c r="BT93" s="17"/>
      <c r="BU93" s="17"/>
      <c r="BV93" s="19"/>
      <c r="BW93" s="17"/>
      <c r="BX93" s="17"/>
      <c r="BY93" s="19"/>
      <c r="BZ93" s="17"/>
      <c r="CA93" s="17"/>
      <c r="CB93" s="19"/>
      <c r="CC93" s="17"/>
      <c r="CD93" s="17"/>
      <c r="CE93" s="19"/>
      <c r="CF93" s="17"/>
      <c r="CG93" s="17"/>
      <c r="CH93" s="19"/>
      <c r="CI93" s="17"/>
      <c r="CJ93" s="17"/>
    </row>
    <row r="94" spans="2:88" ht="143.25" hidden="1" customHeight="1">
      <c r="B94" s="15">
        <f t="shared" si="6"/>
        <v>3</v>
      </c>
      <c r="C94" s="45">
        <f t="shared" si="7"/>
        <v>43514</v>
      </c>
      <c r="D94" s="45"/>
      <c r="E94" s="19"/>
      <c r="F94" s="17"/>
      <c r="G94" s="17"/>
      <c r="H94" s="19"/>
      <c r="I94" s="17"/>
      <c r="J94" s="17"/>
      <c r="K94" s="19">
        <f t="shared" si="4"/>
        <v>7</v>
      </c>
      <c r="L94" s="17"/>
      <c r="M94" s="17"/>
      <c r="N94" s="130">
        <f t="shared" si="5"/>
        <v>15</v>
      </c>
      <c r="O94" s="138" t="s">
        <v>200</v>
      </c>
      <c r="P94" s="144" t="s">
        <v>115</v>
      </c>
      <c r="Q94" s="19">
        <f t="shared" si="8"/>
        <v>24</v>
      </c>
      <c r="R94" s="50" t="s">
        <v>331</v>
      </c>
      <c r="S94" s="20" t="s">
        <v>226</v>
      </c>
      <c r="T94" s="145">
        <f t="shared" si="9"/>
        <v>33</v>
      </c>
      <c r="U94" s="23" t="s">
        <v>270</v>
      </c>
      <c r="V94" s="20"/>
      <c r="W94" s="19">
        <f t="shared" si="10"/>
        <v>41</v>
      </c>
      <c r="X94" s="17"/>
      <c r="Y94" s="17"/>
      <c r="Z94" s="19"/>
      <c r="AA94" s="17"/>
      <c r="AB94" s="17"/>
      <c r="AC94" s="19"/>
      <c r="AD94" s="17"/>
      <c r="AE94" s="17"/>
      <c r="AF94" s="19"/>
      <c r="AG94" s="17"/>
      <c r="AH94" s="17"/>
      <c r="AI94" s="19"/>
      <c r="AJ94" s="17"/>
      <c r="AK94" s="17"/>
      <c r="AL94" s="17"/>
      <c r="AM94" s="17"/>
      <c r="AN94" s="17"/>
      <c r="AO94" s="19"/>
      <c r="AP94" s="17"/>
      <c r="AQ94" s="17"/>
      <c r="AR94" s="19"/>
      <c r="AS94" s="17"/>
      <c r="AT94" s="17"/>
      <c r="AU94" s="19"/>
      <c r="AV94" s="17"/>
      <c r="AW94" s="17"/>
      <c r="AX94" s="19"/>
      <c r="AY94" s="17"/>
      <c r="AZ94" s="17"/>
      <c r="BA94" s="19"/>
      <c r="BB94" s="17"/>
      <c r="BC94" s="17"/>
      <c r="BD94" s="19"/>
      <c r="BE94" s="17"/>
      <c r="BF94" s="17"/>
      <c r="BG94" s="19"/>
      <c r="BH94" s="17"/>
      <c r="BI94" s="17"/>
      <c r="BJ94" s="19"/>
      <c r="BK94" s="17"/>
      <c r="BL94" s="17"/>
      <c r="BM94" s="19"/>
      <c r="BN94" s="17"/>
      <c r="BO94" s="17"/>
      <c r="BP94" s="19"/>
      <c r="BQ94" s="17"/>
      <c r="BR94" s="17"/>
      <c r="BS94" s="19"/>
      <c r="BT94" s="17"/>
      <c r="BU94" s="17"/>
      <c r="BV94" s="19"/>
      <c r="BW94" s="17"/>
      <c r="BX94" s="17"/>
      <c r="BY94" s="19"/>
      <c r="BZ94" s="17"/>
      <c r="CA94" s="17"/>
      <c r="CB94" s="19"/>
      <c r="CC94" s="17"/>
      <c r="CD94" s="17"/>
      <c r="CE94" s="19"/>
      <c r="CF94" s="17"/>
      <c r="CG94" s="17"/>
      <c r="CH94" s="19"/>
      <c r="CI94" s="17"/>
      <c r="CJ94" s="17"/>
    </row>
    <row r="95" spans="2:88" ht="162.75" hidden="1" customHeight="1">
      <c r="B95" s="15">
        <f t="shared" si="6"/>
        <v>4</v>
      </c>
      <c r="C95" s="16">
        <f t="shared" si="7"/>
        <v>43521</v>
      </c>
      <c r="D95" s="16"/>
      <c r="E95" s="19"/>
      <c r="F95" s="17"/>
      <c r="G95" s="17"/>
      <c r="H95" s="19"/>
      <c r="I95" s="17"/>
      <c r="J95" s="17"/>
      <c r="K95" s="19">
        <f t="shared" si="4"/>
        <v>6</v>
      </c>
      <c r="L95" s="17"/>
      <c r="M95" s="17" t="s">
        <v>162</v>
      </c>
      <c r="N95" s="19">
        <f t="shared" si="5"/>
        <v>14</v>
      </c>
      <c r="O95" s="136"/>
      <c r="P95" s="142" t="s">
        <v>100</v>
      </c>
      <c r="Q95" s="137">
        <f t="shared" si="8"/>
        <v>23</v>
      </c>
      <c r="R95" s="143" t="s">
        <v>333</v>
      </c>
      <c r="S95" s="142" t="s">
        <v>332</v>
      </c>
      <c r="T95" s="19">
        <f t="shared" si="9"/>
        <v>32</v>
      </c>
      <c r="U95" s="147" t="s">
        <v>256</v>
      </c>
      <c r="V95" s="31" t="s">
        <v>107</v>
      </c>
      <c r="W95" s="19">
        <f t="shared" si="10"/>
        <v>40</v>
      </c>
      <c r="X95" s="17"/>
      <c r="Y95" s="17"/>
      <c r="Z95" s="19"/>
      <c r="AA95" s="17"/>
      <c r="AB95" s="17"/>
      <c r="AC95" s="19"/>
      <c r="AD95" s="17"/>
      <c r="AE95" s="17"/>
      <c r="AF95" s="19"/>
      <c r="AG95" s="17"/>
      <c r="AH95" s="17"/>
      <c r="AI95" s="19"/>
      <c r="AJ95" s="17"/>
      <c r="AK95" s="17"/>
      <c r="AL95" s="17"/>
      <c r="AM95" s="17"/>
      <c r="AN95" s="17"/>
      <c r="AO95" s="19"/>
      <c r="AP95" s="17"/>
      <c r="AQ95" s="17"/>
      <c r="AR95" s="19"/>
      <c r="AS95" s="17"/>
      <c r="AT95" s="17"/>
      <c r="AU95" s="19"/>
      <c r="AV95" s="17"/>
      <c r="AW95" s="17"/>
      <c r="AX95" s="19"/>
      <c r="AY95" s="17"/>
      <c r="AZ95" s="17"/>
      <c r="BA95" s="19"/>
      <c r="BB95" s="17"/>
      <c r="BC95" s="17"/>
      <c r="BD95" s="19"/>
      <c r="BE95" s="17"/>
      <c r="BF95" s="17"/>
      <c r="BG95" s="19"/>
      <c r="BH95" s="17"/>
      <c r="BI95" s="17"/>
      <c r="BJ95" s="19"/>
      <c r="BK95" s="17"/>
      <c r="BL95" s="17"/>
      <c r="BM95" s="19"/>
      <c r="BN95" s="17"/>
      <c r="BO95" s="17"/>
      <c r="BP95" s="19"/>
      <c r="BQ95" s="17"/>
      <c r="BR95" s="17"/>
      <c r="BS95" s="19"/>
      <c r="BT95" s="17"/>
      <c r="BU95" s="17"/>
      <c r="BV95" s="19"/>
      <c r="BW95" s="17"/>
      <c r="BX95" s="17"/>
      <c r="BY95" s="19"/>
      <c r="BZ95" s="17"/>
      <c r="CA95" s="17"/>
      <c r="CB95" s="19"/>
      <c r="CC95" s="17"/>
      <c r="CD95" s="17"/>
      <c r="CE95" s="19"/>
      <c r="CF95" s="17"/>
      <c r="CG95" s="17"/>
      <c r="CH95" s="19"/>
      <c r="CI95" s="17"/>
      <c r="CJ95" s="17"/>
    </row>
    <row r="96" spans="2:88" ht="81" hidden="1" customHeight="1">
      <c r="B96" s="15">
        <f t="shared" si="6"/>
        <v>5</v>
      </c>
      <c r="C96" s="37">
        <f t="shared" si="7"/>
        <v>43528</v>
      </c>
      <c r="D96" s="37"/>
      <c r="E96" s="19"/>
      <c r="F96" s="17"/>
      <c r="G96" s="17"/>
      <c r="H96" s="19"/>
      <c r="I96" s="17"/>
      <c r="J96" s="17"/>
      <c r="K96" s="19">
        <f t="shared" si="4"/>
        <v>5</v>
      </c>
      <c r="L96" s="17"/>
      <c r="M96" s="17"/>
      <c r="N96" s="19">
        <f t="shared" si="5"/>
        <v>13</v>
      </c>
      <c r="O96" s="24"/>
      <c r="P96" s="43"/>
      <c r="Q96" s="19">
        <f t="shared" si="8"/>
        <v>22</v>
      </c>
      <c r="R96" s="50" t="s">
        <v>244</v>
      </c>
      <c r="S96" s="20" t="s">
        <v>269</v>
      </c>
      <c r="T96" s="19">
        <f t="shared" si="9"/>
        <v>31</v>
      </c>
      <c r="U96" s="23" t="s">
        <v>271</v>
      </c>
      <c r="V96" s="20" t="s">
        <v>272</v>
      </c>
      <c r="W96" s="19">
        <f t="shared" si="10"/>
        <v>39</v>
      </c>
      <c r="X96" s="32"/>
      <c r="Y96" s="31"/>
      <c r="Z96" s="19"/>
      <c r="AA96" s="17"/>
      <c r="AB96" s="17"/>
      <c r="AC96" s="19"/>
      <c r="AD96" s="17"/>
      <c r="AE96" s="17"/>
      <c r="AF96" s="19"/>
      <c r="AG96" s="17"/>
      <c r="AH96" s="17"/>
      <c r="AI96" s="19"/>
      <c r="AJ96" s="17"/>
      <c r="AK96" s="17"/>
      <c r="AL96" s="17"/>
      <c r="AM96" s="17"/>
      <c r="AN96" s="17"/>
      <c r="AO96" s="19"/>
      <c r="AP96" s="17"/>
      <c r="AQ96" s="17"/>
      <c r="AR96" s="19"/>
      <c r="AS96" s="17"/>
      <c r="AT96" s="17"/>
      <c r="AU96" s="19"/>
      <c r="AV96" s="17"/>
      <c r="AW96" s="17"/>
      <c r="AX96" s="19"/>
      <c r="AY96" s="17"/>
      <c r="AZ96" s="17"/>
      <c r="BA96" s="19"/>
      <c r="BB96" s="17"/>
      <c r="BC96" s="17"/>
      <c r="BD96" s="19"/>
      <c r="BE96" s="17"/>
      <c r="BF96" s="17"/>
      <c r="BG96" s="19"/>
      <c r="BH96" s="17"/>
      <c r="BI96" s="17"/>
      <c r="BJ96" s="19"/>
      <c r="BK96" s="17"/>
      <c r="BL96" s="17"/>
      <c r="BM96" s="19"/>
      <c r="BN96" s="17"/>
      <c r="BO96" s="17"/>
      <c r="BP96" s="19"/>
      <c r="BQ96" s="17"/>
      <c r="BR96" s="17"/>
      <c r="BS96" s="19"/>
      <c r="BT96" s="17"/>
      <c r="BU96" s="17"/>
      <c r="BV96" s="19"/>
      <c r="BW96" s="17"/>
      <c r="BX96" s="17"/>
      <c r="BY96" s="19"/>
      <c r="BZ96" s="17"/>
      <c r="CA96" s="17"/>
      <c r="CB96" s="19"/>
      <c r="CC96" s="17"/>
      <c r="CD96" s="17"/>
      <c r="CE96" s="19"/>
      <c r="CF96" s="17"/>
      <c r="CG96" s="17"/>
      <c r="CH96" s="19"/>
      <c r="CI96" s="17"/>
      <c r="CJ96" s="17"/>
    </row>
    <row r="97" spans="2:88" ht="101.25" hidden="1" customHeight="1">
      <c r="B97" s="15">
        <f t="shared" si="6"/>
        <v>6</v>
      </c>
      <c r="C97" s="37">
        <f t="shared" si="7"/>
        <v>43535</v>
      </c>
      <c r="D97" s="127" t="s">
        <v>298</v>
      </c>
      <c r="E97" s="19"/>
      <c r="F97" s="17"/>
      <c r="G97" s="17"/>
      <c r="H97" s="19"/>
      <c r="I97" s="17"/>
      <c r="J97" s="17"/>
      <c r="K97" s="19">
        <f t="shared" si="4"/>
        <v>4</v>
      </c>
      <c r="L97" s="17"/>
      <c r="M97" s="17"/>
      <c r="N97" s="19">
        <f t="shared" si="5"/>
        <v>12</v>
      </c>
      <c r="O97" s="17"/>
      <c r="P97" s="40"/>
      <c r="Q97" s="19">
        <f t="shared" si="8"/>
        <v>21</v>
      </c>
      <c r="R97" s="28" t="s">
        <v>267</v>
      </c>
      <c r="S97" s="20" t="s">
        <v>57</v>
      </c>
      <c r="T97" s="19">
        <f t="shared" si="9"/>
        <v>30</v>
      </c>
      <c r="U97" s="23" t="s">
        <v>335</v>
      </c>
      <c r="V97" s="20" t="s">
        <v>259</v>
      </c>
      <c r="W97" s="19">
        <f t="shared" si="10"/>
        <v>38</v>
      </c>
      <c r="X97" s="32" t="s">
        <v>389</v>
      </c>
      <c r="Y97" s="31"/>
      <c r="Z97" s="19"/>
      <c r="AA97" s="17"/>
      <c r="AB97" s="17"/>
      <c r="AC97" s="19"/>
      <c r="AD97" s="17"/>
      <c r="AE97" s="17"/>
      <c r="AF97" s="19"/>
      <c r="AG97" s="17"/>
      <c r="AH97" s="17"/>
      <c r="AI97" s="19"/>
      <c r="AJ97" s="17"/>
      <c r="AK97" s="17"/>
      <c r="AL97" s="17"/>
      <c r="AM97" s="17"/>
      <c r="AN97" s="17"/>
      <c r="AO97" s="19"/>
      <c r="AP97" s="17"/>
      <c r="AQ97" s="17"/>
      <c r="AR97" s="19"/>
      <c r="AS97" s="17"/>
      <c r="AT97" s="17"/>
      <c r="AU97" s="19"/>
      <c r="AV97" s="17"/>
      <c r="AW97" s="17"/>
      <c r="AX97" s="19"/>
      <c r="AY97" s="17"/>
      <c r="AZ97" s="17"/>
      <c r="BA97" s="19"/>
      <c r="BB97" s="17"/>
      <c r="BC97" s="17"/>
      <c r="BD97" s="19"/>
      <c r="BE97" s="17"/>
      <c r="BF97" s="17"/>
      <c r="BG97" s="19"/>
      <c r="BH97" s="17"/>
      <c r="BI97" s="17"/>
      <c r="BJ97" s="19"/>
      <c r="BK97" s="17"/>
      <c r="BL97" s="17"/>
      <c r="BM97" s="19"/>
      <c r="BN97" s="17"/>
      <c r="BO97" s="17"/>
      <c r="BP97" s="19"/>
      <c r="BQ97" s="17"/>
      <c r="BR97" s="17"/>
      <c r="BS97" s="19"/>
      <c r="BT97" s="17"/>
      <c r="BU97" s="17"/>
      <c r="BV97" s="19"/>
      <c r="BW97" s="17"/>
      <c r="BX97" s="17"/>
      <c r="BY97" s="19"/>
      <c r="BZ97" s="17"/>
      <c r="CA97" s="17"/>
      <c r="CB97" s="19"/>
      <c r="CC97" s="17"/>
      <c r="CD97" s="17"/>
      <c r="CE97" s="19"/>
      <c r="CF97" s="17"/>
      <c r="CG97" s="17"/>
      <c r="CH97" s="19"/>
      <c r="CI97" s="17"/>
      <c r="CJ97" s="17"/>
    </row>
    <row r="98" spans="2:88" ht="57" hidden="1" customHeight="1">
      <c r="B98" s="15">
        <f t="shared" si="6"/>
        <v>7</v>
      </c>
      <c r="C98" s="37">
        <f t="shared" si="7"/>
        <v>43542</v>
      </c>
      <c r="D98" s="127" t="s">
        <v>375</v>
      </c>
      <c r="E98" s="19"/>
      <c r="F98" s="17"/>
      <c r="G98" s="17"/>
      <c r="H98" s="19"/>
      <c r="I98" s="17"/>
      <c r="J98" s="17"/>
      <c r="K98" s="19">
        <f t="shared" si="4"/>
        <v>3</v>
      </c>
      <c r="L98" s="17"/>
      <c r="M98" s="17"/>
      <c r="N98" s="19">
        <f t="shared" si="5"/>
        <v>11</v>
      </c>
      <c r="O98" s="24" t="s">
        <v>63</v>
      </c>
      <c r="P98" s="59" t="s">
        <v>69</v>
      </c>
      <c r="Q98" s="19">
        <f t="shared" si="8"/>
        <v>20</v>
      </c>
      <c r="R98" s="50" t="s">
        <v>183</v>
      </c>
      <c r="S98" s="26"/>
      <c r="T98" s="19">
        <f t="shared" si="9"/>
        <v>29</v>
      </c>
      <c r="U98" s="50" t="s">
        <v>273</v>
      </c>
      <c r="V98" s="20" t="s">
        <v>58</v>
      </c>
      <c r="W98" s="19">
        <f t="shared" si="10"/>
        <v>37</v>
      </c>
      <c r="X98" s="32"/>
      <c r="Y98" s="31"/>
      <c r="Z98" s="19"/>
      <c r="AA98" s="17"/>
      <c r="AB98" s="17"/>
      <c r="AC98" s="19"/>
      <c r="AD98" s="17"/>
      <c r="AE98" s="17"/>
      <c r="AF98" s="19"/>
      <c r="AG98" s="17"/>
      <c r="AH98" s="17"/>
      <c r="AI98" s="19"/>
      <c r="AJ98" s="17"/>
      <c r="AK98" s="17"/>
      <c r="AL98" s="17"/>
      <c r="AM98" s="17"/>
      <c r="AN98" s="17"/>
      <c r="AO98" s="19"/>
      <c r="AP98" s="17"/>
      <c r="AQ98" s="17"/>
      <c r="AR98" s="19"/>
      <c r="AS98" s="17"/>
      <c r="AT98" s="17"/>
      <c r="AU98" s="19"/>
      <c r="AV98" s="17"/>
      <c r="AW98" s="17"/>
      <c r="AX98" s="19"/>
      <c r="AY98" s="17"/>
      <c r="AZ98" s="17"/>
      <c r="BA98" s="19"/>
      <c r="BB98" s="17"/>
      <c r="BC98" s="17"/>
      <c r="BD98" s="19"/>
      <c r="BE98" s="17"/>
      <c r="BF98" s="17"/>
      <c r="BG98" s="19"/>
      <c r="BH98" s="17"/>
      <c r="BI98" s="17"/>
      <c r="BJ98" s="19"/>
      <c r="BK98" s="17"/>
      <c r="BL98" s="17"/>
      <c r="BM98" s="19"/>
      <c r="BN98" s="17"/>
      <c r="BO98" s="17"/>
      <c r="BP98" s="19"/>
      <c r="BQ98" s="17"/>
      <c r="BR98" s="17"/>
      <c r="BS98" s="19"/>
      <c r="BT98" s="17"/>
      <c r="BU98" s="17"/>
      <c r="BV98" s="19"/>
      <c r="BW98" s="17"/>
      <c r="BX98" s="17"/>
      <c r="BY98" s="19"/>
      <c r="BZ98" s="17"/>
      <c r="CA98" s="17"/>
      <c r="CB98" s="19"/>
      <c r="CC98" s="17"/>
      <c r="CD98" s="17"/>
      <c r="CE98" s="19"/>
      <c r="CF98" s="17"/>
      <c r="CG98" s="17"/>
      <c r="CH98" s="19"/>
      <c r="CI98" s="17"/>
      <c r="CJ98" s="17"/>
    </row>
    <row r="99" spans="2:88" ht="101.25" hidden="1" customHeight="1">
      <c r="B99" s="38">
        <f t="shared" si="6"/>
        <v>8</v>
      </c>
      <c r="C99" s="37">
        <f t="shared" si="7"/>
        <v>43549</v>
      </c>
      <c r="D99" s="37"/>
      <c r="E99" s="19"/>
      <c r="F99" s="17"/>
      <c r="G99" s="17"/>
      <c r="H99" s="19"/>
      <c r="I99" s="17"/>
      <c r="J99" s="17"/>
      <c r="K99" s="19">
        <f t="shared" si="4"/>
        <v>2</v>
      </c>
      <c r="L99" s="17"/>
      <c r="M99" s="17"/>
      <c r="N99" s="19">
        <f t="shared" si="5"/>
        <v>10</v>
      </c>
      <c r="O99" s="28" t="s">
        <v>295</v>
      </c>
      <c r="P99" s="18" t="s">
        <v>71</v>
      </c>
      <c r="Q99" s="19">
        <f t="shared" si="8"/>
        <v>19</v>
      </c>
      <c r="R99" s="50" t="s">
        <v>64</v>
      </c>
      <c r="S99" s="26" t="s">
        <v>268</v>
      </c>
      <c r="T99" s="19">
        <f t="shared" si="9"/>
        <v>28</v>
      </c>
      <c r="U99" s="50" t="s">
        <v>235</v>
      </c>
      <c r="V99" s="18"/>
      <c r="W99" s="19">
        <f t="shared" si="10"/>
        <v>36</v>
      </c>
      <c r="X99" s="32"/>
      <c r="Y99" s="20"/>
      <c r="Z99" s="19"/>
      <c r="AA99" s="17"/>
      <c r="AB99" s="17"/>
      <c r="AC99" s="19"/>
      <c r="AD99" s="17"/>
      <c r="AE99" s="17"/>
      <c r="AF99" s="19"/>
      <c r="AG99" s="17"/>
      <c r="AH99" s="17"/>
      <c r="AI99" s="19"/>
      <c r="AJ99" s="17"/>
      <c r="AK99" s="17"/>
      <c r="AL99" s="17"/>
      <c r="AM99" s="17"/>
      <c r="AN99" s="17"/>
      <c r="AO99" s="19"/>
      <c r="AP99" s="17"/>
      <c r="AQ99" s="17"/>
      <c r="AR99" s="19"/>
      <c r="AS99" s="17"/>
      <c r="AT99" s="17"/>
      <c r="AU99" s="19"/>
      <c r="AV99" s="17"/>
      <c r="AW99" s="17"/>
      <c r="AX99" s="19"/>
      <c r="AY99" s="17"/>
      <c r="AZ99" s="17"/>
      <c r="BA99" s="19"/>
      <c r="BB99" s="17"/>
      <c r="BC99" s="17"/>
      <c r="BD99" s="19"/>
      <c r="BE99" s="17"/>
      <c r="BF99" s="17"/>
      <c r="BG99" s="19"/>
      <c r="BH99" s="17"/>
      <c r="BI99" s="17"/>
      <c r="BJ99" s="19"/>
      <c r="BK99" s="17"/>
      <c r="BL99" s="17"/>
      <c r="BM99" s="19"/>
      <c r="BN99" s="17"/>
      <c r="BO99" s="17"/>
      <c r="BP99" s="19"/>
      <c r="BQ99" s="17"/>
      <c r="BR99" s="17"/>
      <c r="BS99" s="19"/>
      <c r="BT99" s="17"/>
      <c r="BU99" s="17"/>
      <c r="BV99" s="19"/>
      <c r="BW99" s="17"/>
      <c r="BX99" s="17"/>
      <c r="BY99" s="19"/>
      <c r="BZ99" s="17"/>
      <c r="CA99" s="17"/>
      <c r="CB99" s="19"/>
      <c r="CC99" s="17"/>
      <c r="CD99" s="17"/>
      <c r="CE99" s="19"/>
      <c r="CF99" s="17"/>
      <c r="CG99" s="17"/>
      <c r="CH99" s="19"/>
      <c r="CI99" s="17"/>
      <c r="CJ99" s="17"/>
    </row>
    <row r="100" spans="2:88" ht="141.75" hidden="1" customHeight="1">
      <c r="B100" s="38">
        <f t="shared" si="6"/>
        <v>9</v>
      </c>
      <c r="C100" s="37">
        <f t="shared" si="7"/>
        <v>43556</v>
      </c>
      <c r="D100" s="37"/>
      <c r="E100" s="19"/>
      <c r="F100" s="17"/>
      <c r="G100" s="17"/>
      <c r="H100" s="19"/>
      <c r="I100" s="17"/>
      <c r="J100" s="17"/>
      <c r="K100" s="19">
        <f t="shared" si="4"/>
        <v>1</v>
      </c>
      <c r="L100" s="9" t="s">
        <v>105</v>
      </c>
      <c r="M100" s="17"/>
      <c r="N100" s="19">
        <f t="shared" si="5"/>
        <v>9</v>
      </c>
      <c r="O100" s="105" t="s">
        <v>179</v>
      </c>
      <c r="P100" s="42" t="s">
        <v>93</v>
      </c>
      <c r="Q100" s="19">
        <f t="shared" si="8"/>
        <v>18</v>
      </c>
      <c r="R100" s="24" t="s">
        <v>232</v>
      </c>
      <c r="S100" s="26" t="s">
        <v>96</v>
      </c>
      <c r="T100" s="19">
        <f t="shared" si="9"/>
        <v>27</v>
      </c>
      <c r="U100" s="22" t="s">
        <v>337</v>
      </c>
      <c r="V100" s="20"/>
      <c r="W100" s="19">
        <f t="shared" si="10"/>
        <v>35</v>
      </c>
      <c r="X100" s="32"/>
      <c r="Y100" s="20"/>
      <c r="Z100" s="19"/>
      <c r="AA100" s="32"/>
      <c r="AB100" s="20"/>
      <c r="AC100" s="19"/>
      <c r="AD100" s="32"/>
      <c r="AE100" s="20"/>
      <c r="AF100" s="19"/>
      <c r="AG100" s="32"/>
      <c r="AH100" s="20"/>
      <c r="AI100" s="19"/>
      <c r="AJ100" s="32"/>
      <c r="AK100" s="20"/>
      <c r="AL100" s="20"/>
      <c r="AM100" s="20"/>
      <c r="AN100" s="20"/>
      <c r="AO100" s="19"/>
      <c r="AP100" s="32"/>
      <c r="AQ100" s="20"/>
      <c r="AR100" s="19"/>
      <c r="AS100" s="32"/>
      <c r="AT100" s="20"/>
      <c r="AU100" s="19"/>
      <c r="AV100" s="32"/>
      <c r="AW100" s="20"/>
      <c r="AX100" s="19"/>
      <c r="AY100" s="32"/>
      <c r="AZ100" s="20"/>
      <c r="BA100" s="19"/>
      <c r="BB100" s="32"/>
      <c r="BC100" s="20"/>
      <c r="BD100" s="19"/>
      <c r="BE100" s="32"/>
      <c r="BF100" s="20"/>
      <c r="BG100" s="19"/>
      <c r="BH100" s="32"/>
      <c r="BI100" s="20"/>
      <c r="BJ100" s="19"/>
      <c r="BK100" s="32"/>
      <c r="BL100" s="20"/>
      <c r="BM100" s="19"/>
      <c r="BN100" s="32"/>
      <c r="BO100" s="20"/>
      <c r="BP100" s="19"/>
      <c r="BQ100" s="32"/>
      <c r="BR100" s="20"/>
      <c r="BS100" s="19"/>
      <c r="BT100" s="32"/>
      <c r="BU100" s="20"/>
      <c r="BV100" s="19"/>
      <c r="BW100" s="32"/>
      <c r="BX100" s="20"/>
      <c r="BY100" s="19"/>
      <c r="BZ100" s="32"/>
      <c r="CA100" s="20"/>
      <c r="CB100" s="19"/>
      <c r="CC100" s="32"/>
      <c r="CD100" s="20"/>
      <c r="CE100" s="19"/>
      <c r="CF100" s="32"/>
      <c r="CG100" s="20"/>
      <c r="CH100" s="19"/>
      <c r="CI100" s="32"/>
      <c r="CJ100" s="20"/>
    </row>
    <row r="101" spans="2:88" ht="121.5" hidden="1" customHeight="1">
      <c r="B101" s="38">
        <f t="shared" si="6"/>
        <v>10</v>
      </c>
      <c r="C101" s="37">
        <f t="shared" si="7"/>
        <v>43563</v>
      </c>
      <c r="D101" s="37"/>
      <c r="E101" s="19"/>
      <c r="F101" s="17"/>
      <c r="G101" s="17"/>
      <c r="H101" s="19"/>
      <c r="I101" s="17"/>
      <c r="J101" s="17"/>
      <c r="K101" s="19">
        <v>0</v>
      </c>
      <c r="L101" s="33" t="s">
        <v>106</v>
      </c>
      <c r="M101" s="17"/>
      <c r="N101" s="19">
        <f t="shared" si="5"/>
        <v>8</v>
      </c>
      <c r="O101" s="28" t="s">
        <v>361</v>
      </c>
      <c r="P101" s="17"/>
      <c r="Q101" s="19">
        <f t="shared" si="8"/>
        <v>17</v>
      </c>
      <c r="R101" s="24" t="s">
        <v>91</v>
      </c>
      <c r="S101" s="26" t="s">
        <v>165</v>
      </c>
      <c r="T101" s="19">
        <f t="shared" si="9"/>
        <v>26</v>
      </c>
      <c r="U101" s="122" t="s">
        <v>359</v>
      </c>
      <c r="V101" s="20" t="s">
        <v>274</v>
      </c>
      <c r="W101" s="19">
        <f t="shared" si="10"/>
        <v>34</v>
      </c>
      <c r="X101" s="23" t="s">
        <v>386</v>
      </c>
      <c r="Y101" s="20" t="s">
        <v>390</v>
      </c>
      <c r="Z101" s="19"/>
      <c r="AA101" s="128"/>
      <c r="AB101" s="20"/>
      <c r="AC101" s="19"/>
      <c r="AD101" s="128"/>
      <c r="AE101" s="20"/>
      <c r="AF101" s="19"/>
      <c r="AG101" s="128"/>
      <c r="AH101" s="20"/>
      <c r="AI101" s="19"/>
      <c r="AJ101" s="128"/>
      <c r="AK101" s="20"/>
      <c r="AL101" s="20"/>
      <c r="AM101" s="20"/>
      <c r="AN101" s="20"/>
      <c r="AO101" s="19"/>
      <c r="AP101" s="128"/>
      <c r="AQ101" s="20"/>
      <c r="AR101" s="19"/>
      <c r="AS101" s="128"/>
      <c r="AT101" s="20"/>
      <c r="AU101" s="19"/>
      <c r="AV101" s="128"/>
      <c r="AW101" s="20"/>
      <c r="AX101" s="19"/>
      <c r="AY101" s="128"/>
      <c r="AZ101" s="20"/>
      <c r="BA101" s="19"/>
      <c r="BB101" s="128"/>
      <c r="BC101" s="20"/>
      <c r="BD101" s="19"/>
      <c r="BE101" s="128"/>
      <c r="BF101" s="20"/>
      <c r="BG101" s="19"/>
      <c r="BH101" s="128"/>
      <c r="BI101" s="20"/>
      <c r="BJ101" s="19"/>
      <c r="BK101" s="128"/>
      <c r="BL101" s="20"/>
      <c r="BM101" s="19"/>
      <c r="BN101" s="128"/>
      <c r="BO101" s="20"/>
      <c r="BP101" s="19"/>
      <c r="BQ101" s="128"/>
      <c r="BR101" s="20"/>
      <c r="BS101" s="19"/>
      <c r="BT101" s="128"/>
      <c r="BU101" s="20"/>
      <c r="BV101" s="19"/>
      <c r="BW101" s="128"/>
      <c r="BX101" s="20"/>
      <c r="BY101" s="19"/>
      <c r="BZ101" s="128"/>
      <c r="CA101" s="20"/>
      <c r="CB101" s="19"/>
      <c r="CC101" s="128"/>
      <c r="CD101" s="20"/>
      <c r="CE101" s="19"/>
      <c r="CF101" s="128"/>
      <c r="CG101" s="20"/>
      <c r="CH101" s="19"/>
      <c r="CI101" s="128"/>
      <c r="CJ101" s="20"/>
    </row>
    <row r="102" spans="2:88" ht="101.25" hidden="1" customHeight="1">
      <c r="B102" s="38">
        <f t="shared" si="6"/>
        <v>11</v>
      </c>
      <c r="C102" s="37">
        <f t="shared" si="7"/>
        <v>43570</v>
      </c>
      <c r="D102" s="127" t="s">
        <v>376</v>
      </c>
      <c r="E102" s="19"/>
      <c r="F102" s="17"/>
      <c r="G102" s="17"/>
      <c r="H102" s="19"/>
      <c r="I102" s="17"/>
      <c r="J102" s="17"/>
      <c r="K102" s="19"/>
      <c r="L102" s="17"/>
      <c r="M102" s="17"/>
      <c r="N102" s="19">
        <f t="shared" si="5"/>
        <v>7</v>
      </c>
      <c r="O102" s="17"/>
      <c r="P102" s="17"/>
      <c r="Q102" s="19">
        <f t="shared" si="8"/>
        <v>16</v>
      </c>
      <c r="R102" s="132" t="s">
        <v>83</v>
      </c>
      <c r="S102" s="148" t="s">
        <v>77</v>
      </c>
      <c r="T102" s="134">
        <f t="shared" si="9"/>
        <v>25</v>
      </c>
      <c r="U102" s="135" t="s">
        <v>380</v>
      </c>
      <c r="V102" s="146" t="s">
        <v>344</v>
      </c>
      <c r="W102" s="145">
        <f t="shared" si="10"/>
        <v>33</v>
      </c>
      <c r="X102" s="147"/>
      <c r="Y102" s="20"/>
      <c r="Z102" s="19"/>
      <c r="AA102" s="17"/>
      <c r="AB102" s="20"/>
      <c r="AC102" s="19"/>
      <c r="AD102" s="32"/>
      <c r="AE102" s="20"/>
      <c r="AF102" s="19"/>
      <c r="AG102" s="32"/>
      <c r="AH102" s="20"/>
      <c r="AI102" s="19"/>
      <c r="AJ102" s="32"/>
      <c r="AK102" s="20"/>
      <c r="AL102" s="20"/>
      <c r="AM102" s="20"/>
      <c r="AN102" s="20"/>
      <c r="AO102" s="19"/>
      <c r="AP102" s="32"/>
      <c r="AQ102" s="20"/>
      <c r="AR102" s="19"/>
      <c r="AS102" s="32"/>
      <c r="AT102" s="20"/>
      <c r="AU102" s="19"/>
      <c r="AV102" s="32"/>
      <c r="AW102" s="20"/>
      <c r="AX102" s="19"/>
      <c r="AY102" s="32"/>
      <c r="AZ102" s="20"/>
      <c r="BA102" s="19"/>
      <c r="BB102" s="32"/>
      <c r="BC102" s="20"/>
      <c r="BD102" s="19"/>
      <c r="BE102" s="32"/>
      <c r="BF102" s="20"/>
      <c r="BG102" s="19"/>
      <c r="BH102" s="32"/>
      <c r="BI102" s="20"/>
      <c r="BJ102" s="19"/>
      <c r="BK102" s="32"/>
      <c r="BL102" s="20"/>
      <c r="BM102" s="19"/>
      <c r="BN102" s="32"/>
      <c r="BO102" s="20"/>
      <c r="BP102" s="19"/>
      <c r="BQ102" s="32"/>
      <c r="BR102" s="20"/>
      <c r="BS102" s="19"/>
      <c r="BT102" s="32"/>
      <c r="BU102" s="20"/>
      <c r="BV102" s="19"/>
      <c r="BW102" s="32"/>
      <c r="BX102" s="20"/>
      <c r="BY102" s="19"/>
      <c r="BZ102" s="32"/>
      <c r="CA102" s="20"/>
      <c r="CB102" s="19"/>
      <c r="CC102" s="32"/>
      <c r="CD102" s="20"/>
      <c r="CE102" s="19"/>
      <c r="CF102" s="32"/>
      <c r="CG102" s="20"/>
      <c r="CH102" s="19"/>
      <c r="CI102" s="32"/>
      <c r="CJ102" s="20"/>
    </row>
    <row r="103" spans="2:88" ht="121.5" hidden="1" customHeight="1">
      <c r="B103" s="38">
        <f t="shared" si="6"/>
        <v>12</v>
      </c>
      <c r="C103" s="37">
        <f t="shared" si="7"/>
        <v>43577</v>
      </c>
      <c r="D103" s="37"/>
      <c r="E103" s="19"/>
      <c r="F103" s="17"/>
      <c r="G103" s="17"/>
      <c r="H103" s="19"/>
      <c r="I103" s="17"/>
      <c r="J103" s="17"/>
      <c r="K103" s="19"/>
      <c r="L103" s="17"/>
      <c r="M103" s="17"/>
      <c r="N103" s="19">
        <f t="shared" si="5"/>
        <v>6</v>
      </c>
      <c r="O103" s="17"/>
      <c r="P103" s="17" t="s">
        <v>162</v>
      </c>
      <c r="Q103" s="130">
        <f t="shared" si="8"/>
        <v>15</v>
      </c>
      <c r="R103" s="24" t="s">
        <v>92</v>
      </c>
      <c r="S103" s="52" t="s">
        <v>99</v>
      </c>
      <c r="T103" s="19">
        <f t="shared" si="9"/>
        <v>24</v>
      </c>
      <c r="U103" s="50" t="s">
        <v>345</v>
      </c>
      <c r="V103" s="131" t="s">
        <v>226</v>
      </c>
      <c r="W103" s="19">
        <f t="shared" si="10"/>
        <v>32</v>
      </c>
      <c r="X103" s="23" t="s">
        <v>395</v>
      </c>
      <c r="Y103" s="20" t="s">
        <v>392</v>
      </c>
      <c r="Z103" s="19">
        <f t="shared" ref="Z103:Z143" si="11">Z104+1</f>
        <v>41</v>
      </c>
      <c r="AA103" s="32" t="s">
        <v>400</v>
      </c>
      <c r="AB103" s="31"/>
      <c r="AC103" s="19">
        <f t="shared" ref="AC103:AC153" si="12">AC104+1</f>
        <v>51</v>
      </c>
      <c r="AD103" s="17"/>
      <c r="AE103" s="20"/>
      <c r="AF103" s="19">
        <f t="shared" ref="AF103:AF153" si="13">AF104+1</f>
        <v>51</v>
      </c>
      <c r="AG103" s="17"/>
      <c r="AH103" s="20"/>
      <c r="AI103" s="19"/>
      <c r="AJ103" s="128"/>
      <c r="AK103" s="20"/>
      <c r="AL103" s="20"/>
      <c r="AM103" s="20"/>
      <c r="AN103" s="20"/>
      <c r="AO103" s="19"/>
      <c r="AP103" s="128"/>
      <c r="AQ103" s="20"/>
      <c r="AR103" s="19"/>
      <c r="AS103" s="128"/>
      <c r="AT103" s="20"/>
      <c r="AU103" s="19"/>
      <c r="AV103" s="128"/>
      <c r="AW103" s="20"/>
      <c r="AX103" s="19"/>
      <c r="AY103" s="128"/>
      <c r="AZ103" s="20"/>
      <c r="BA103" s="19"/>
      <c r="BB103" s="128"/>
      <c r="BC103" s="20"/>
      <c r="BD103" s="19"/>
      <c r="BE103" s="128"/>
      <c r="BF103" s="20"/>
      <c r="BG103" s="19"/>
      <c r="BH103" s="128"/>
      <c r="BI103" s="20"/>
      <c r="BJ103" s="19"/>
      <c r="BK103" s="128"/>
      <c r="BL103" s="20"/>
      <c r="BM103" s="19"/>
      <c r="BN103" s="128"/>
      <c r="BO103" s="20"/>
      <c r="BP103" s="19"/>
      <c r="BQ103" s="128"/>
      <c r="BR103" s="20"/>
      <c r="BS103" s="19"/>
      <c r="BT103" s="128"/>
      <c r="BU103" s="20"/>
      <c r="BV103" s="19"/>
      <c r="BW103" s="128"/>
      <c r="BX103" s="20"/>
      <c r="BY103" s="19"/>
      <c r="BZ103" s="128"/>
      <c r="CA103" s="20"/>
      <c r="CB103" s="19"/>
      <c r="CC103" s="128"/>
      <c r="CD103" s="20"/>
      <c r="CE103" s="19"/>
      <c r="CF103" s="128"/>
      <c r="CG103" s="20"/>
      <c r="CH103" s="19"/>
      <c r="CI103" s="128"/>
      <c r="CJ103" s="20"/>
    </row>
    <row r="104" spans="2:88" ht="121.5" hidden="1" customHeight="1">
      <c r="B104" s="38">
        <f t="shared" si="6"/>
        <v>13</v>
      </c>
      <c r="C104" s="16">
        <f t="shared" si="7"/>
        <v>43584</v>
      </c>
      <c r="D104" s="16"/>
      <c r="E104" s="19"/>
      <c r="F104" s="17"/>
      <c r="G104" s="17"/>
      <c r="H104" s="19"/>
      <c r="I104" s="17"/>
      <c r="J104" s="17"/>
      <c r="K104" s="19"/>
      <c r="L104" s="17"/>
      <c r="M104" s="17"/>
      <c r="N104" s="19">
        <f t="shared" si="5"/>
        <v>5</v>
      </c>
      <c r="O104" s="17"/>
      <c r="P104" s="17"/>
      <c r="Q104" s="19">
        <f t="shared" si="8"/>
        <v>14</v>
      </c>
      <c r="R104" s="136"/>
      <c r="S104" s="142" t="s">
        <v>100</v>
      </c>
      <c r="T104" s="137">
        <f t="shared" si="9"/>
        <v>23</v>
      </c>
      <c r="U104" s="143" t="s">
        <v>381</v>
      </c>
      <c r="V104" s="142" t="s">
        <v>355</v>
      </c>
      <c r="W104" s="19">
        <f t="shared" si="10"/>
        <v>31</v>
      </c>
      <c r="X104" s="23" t="s">
        <v>391</v>
      </c>
      <c r="Y104" s="18" t="s">
        <v>393</v>
      </c>
      <c r="Z104" s="19">
        <f t="shared" si="11"/>
        <v>40</v>
      </c>
      <c r="AA104" s="32"/>
      <c r="AB104" s="32"/>
      <c r="AC104" s="19">
        <f t="shared" si="12"/>
        <v>50</v>
      </c>
      <c r="AD104" s="32"/>
      <c r="AE104" s="20"/>
      <c r="AF104" s="19">
        <f t="shared" si="13"/>
        <v>50</v>
      </c>
      <c r="AG104" s="32"/>
      <c r="AH104" s="20"/>
      <c r="AI104" s="19"/>
      <c r="AJ104" s="32"/>
      <c r="AK104" s="20"/>
      <c r="AL104" s="20"/>
      <c r="AM104" s="20"/>
      <c r="AN104" s="20"/>
      <c r="AO104" s="19"/>
      <c r="AP104" s="32"/>
      <c r="AQ104" s="20"/>
      <c r="AR104" s="19"/>
      <c r="AS104" s="32"/>
      <c r="AT104" s="20"/>
      <c r="AU104" s="19"/>
      <c r="AV104" s="32"/>
      <c r="AW104" s="20"/>
      <c r="AX104" s="19"/>
      <c r="AY104" s="32"/>
      <c r="AZ104" s="20"/>
      <c r="BA104" s="19"/>
      <c r="BB104" s="32"/>
      <c r="BC104" s="20"/>
      <c r="BD104" s="19"/>
      <c r="BE104" s="32"/>
      <c r="BF104" s="20"/>
      <c r="BG104" s="19"/>
      <c r="BH104" s="32"/>
      <c r="BI104" s="20"/>
      <c r="BJ104" s="19"/>
      <c r="BK104" s="32"/>
      <c r="BL104" s="20"/>
      <c r="BM104" s="19"/>
      <c r="BN104" s="32"/>
      <c r="BO104" s="20"/>
      <c r="BP104" s="19"/>
      <c r="BQ104" s="32"/>
      <c r="BR104" s="20"/>
      <c r="BS104" s="19"/>
      <c r="BT104" s="32"/>
      <c r="BU104" s="20"/>
      <c r="BV104" s="19"/>
      <c r="BW104" s="32"/>
      <c r="BX104" s="20"/>
      <c r="BY104" s="19"/>
      <c r="BZ104" s="32"/>
      <c r="CA104" s="20"/>
      <c r="CB104" s="19"/>
      <c r="CC104" s="32"/>
      <c r="CD104" s="20"/>
      <c r="CE104" s="19"/>
      <c r="CF104" s="32"/>
      <c r="CG104" s="20"/>
      <c r="CH104" s="19"/>
      <c r="CI104" s="32"/>
      <c r="CJ104" s="20"/>
    </row>
    <row r="105" spans="2:88" ht="101.25" hidden="1" customHeight="1">
      <c r="B105" s="38">
        <f t="shared" si="6"/>
        <v>14</v>
      </c>
      <c r="C105" s="16">
        <f t="shared" si="7"/>
        <v>43591</v>
      </c>
      <c r="D105" s="16"/>
      <c r="E105" s="19"/>
      <c r="F105" s="17"/>
      <c r="G105" s="17"/>
      <c r="H105" s="19"/>
      <c r="I105" s="17"/>
      <c r="J105" s="17"/>
      <c r="K105" s="19"/>
      <c r="L105" s="17"/>
      <c r="M105" s="17"/>
      <c r="N105" s="19">
        <f t="shared" si="5"/>
        <v>4</v>
      </c>
      <c r="O105" s="17"/>
      <c r="P105" s="17"/>
      <c r="Q105" s="19">
        <f t="shared" si="8"/>
        <v>13</v>
      </c>
      <c r="R105" s="24"/>
      <c r="S105" s="43" t="s">
        <v>364</v>
      </c>
      <c r="T105" s="19">
        <f t="shared" si="9"/>
        <v>22</v>
      </c>
      <c r="U105" s="50"/>
      <c r="V105" s="20" t="s">
        <v>356</v>
      </c>
      <c r="W105" s="19">
        <f t="shared" si="10"/>
        <v>30</v>
      </c>
      <c r="X105" s="23"/>
      <c r="Y105" s="20" t="s">
        <v>394</v>
      </c>
      <c r="Z105" s="19">
        <f t="shared" si="11"/>
        <v>39</v>
      </c>
      <c r="AA105" s="32"/>
      <c r="AB105" s="18"/>
      <c r="AC105" s="19">
        <f t="shared" si="12"/>
        <v>49</v>
      </c>
      <c r="AD105" s="32"/>
      <c r="AE105" s="20"/>
      <c r="AF105" s="19">
        <f t="shared" si="13"/>
        <v>49</v>
      </c>
      <c r="AG105" s="32"/>
      <c r="AH105" s="20"/>
      <c r="AI105" s="19"/>
      <c r="AJ105" s="32"/>
      <c r="AK105" s="20"/>
      <c r="AL105" s="20"/>
      <c r="AM105" s="20"/>
      <c r="AN105" s="20"/>
      <c r="AO105" s="19"/>
      <c r="AP105" s="32"/>
      <c r="AQ105" s="20"/>
      <c r="AR105" s="19"/>
      <c r="AS105" s="32"/>
      <c r="AT105" s="20"/>
      <c r="AU105" s="19"/>
      <c r="AV105" s="32"/>
      <c r="AW105" s="20"/>
      <c r="AX105" s="19"/>
      <c r="AY105" s="32"/>
      <c r="AZ105" s="20"/>
      <c r="BA105" s="19"/>
      <c r="BB105" s="32"/>
      <c r="BC105" s="20"/>
      <c r="BD105" s="19"/>
      <c r="BE105" s="32"/>
      <c r="BF105" s="20"/>
      <c r="BG105" s="19"/>
      <c r="BH105" s="32"/>
      <c r="BI105" s="20"/>
      <c r="BJ105" s="19"/>
      <c r="BK105" s="32"/>
      <c r="BL105" s="20"/>
      <c r="BM105" s="19"/>
      <c r="BN105" s="32"/>
      <c r="BO105" s="20"/>
      <c r="BP105" s="19"/>
      <c r="BQ105" s="32"/>
      <c r="BR105" s="20"/>
      <c r="BS105" s="19"/>
      <c r="BT105" s="32"/>
      <c r="BU105" s="20"/>
      <c r="BV105" s="19"/>
      <c r="BW105" s="32"/>
      <c r="BX105" s="20"/>
      <c r="BY105" s="19"/>
      <c r="BZ105" s="32"/>
      <c r="CA105" s="20"/>
      <c r="CB105" s="19"/>
      <c r="CC105" s="32"/>
      <c r="CD105" s="20"/>
      <c r="CE105" s="19"/>
      <c r="CF105" s="32"/>
      <c r="CG105" s="20"/>
      <c r="CH105" s="19"/>
      <c r="CI105" s="32"/>
      <c r="CJ105" s="20"/>
    </row>
    <row r="106" spans="2:88" ht="101.25" hidden="1" customHeight="1">
      <c r="B106" s="38">
        <f t="shared" si="6"/>
        <v>15</v>
      </c>
      <c r="C106" s="16">
        <f t="shared" si="7"/>
        <v>43598</v>
      </c>
      <c r="D106" s="127" t="s">
        <v>298</v>
      </c>
      <c r="E106" s="19"/>
      <c r="F106" s="17"/>
      <c r="G106" s="17"/>
      <c r="H106" s="19"/>
      <c r="I106" s="17"/>
      <c r="J106" s="17"/>
      <c r="K106" s="19"/>
      <c r="L106" s="17"/>
      <c r="M106" s="17"/>
      <c r="N106" s="19">
        <f t="shared" si="5"/>
        <v>3</v>
      </c>
      <c r="O106" s="17"/>
      <c r="P106" s="17"/>
      <c r="Q106" s="19">
        <f t="shared" si="8"/>
        <v>12</v>
      </c>
      <c r="R106" s="24"/>
      <c r="S106" s="40"/>
      <c r="T106" s="19">
        <f t="shared" si="9"/>
        <v>21</v>
      </c>
      <c r="U106" s="28" t="s">
        <v>403</v>
      </c>
      <c r="V106" s="43" t="s">
        <v>354</v>
      </c>
      <c r="W106" s="19">
        <f t="shared" si="10"/>
        <v>29</v>
      </c>
      <c r="X106" s="23" t="s">
        <v>406</v>
      </c>
      <c r="Y106" s="20" t="s">
        <v>387</v>
      </c>
      <c r="Z106" s="19">
        <f t="shared" si="11"/>
        <v>38</v>
      </c>
      <c r="AA106" s="23" t="s">
        <v>399</v>
      </c>
      <c r="AB106" s="57" t="s">
        <v>382</v>
      </c>
      <c r="AC106" s="19">
        <f t="shared" si="12"/>
        <v>48</v>
      </c>
      <c r="AD106" s="32"/>
      <c r="AE106" s="32"/>
      <c r="AF106" s="19">
        <f t="shared" si="13"/>
        <v>48</v>
      </c>
      <c r="AG106" s="32"/>
      <c r="AH106" s="32"/>
      <c r="AI106" s="19"/>
      <c r="AJ106" s="32"/>
      <c r="AK106" s="32"/>
      <c r="AL106" s="32"/>
      <c r="AM106" s="32"/>
      <c r="AN106" s="32"/>
      <c r="AO106" s="19"/>
      <c r="AP106" s="32"/>
      <c r="AQ106" s="32"/>
      <c r="AR106" s="19"/>
      <c r="AS106" s="32"/>
      <c r="AT106" s="32"/>
      <c r="AU106" s="19"/>
      <c r="AV106" s="32"/>
      <c r="AW106" s="32"/>
      <c r="AX106" s="19"/>
      <c r="AY106" s="32"/>
      <c r="AZ106" s="32"/>
      <c r="BA106" s="19"/>
      <c r="BB106" s="32"/>
      <c r="BC106" s="32"/>
      <c r="BD106" s="19"/>
      <c r="BE106" s="32"/>
      <c r="BF106" s="32"/>
      <c r="BG106" s="19"/>
      <c r="BH106" s="32"/>
      <c r="BI106" s="32"/>
      <c r="BJ106" s="19"/>
      <c r="BK106" s="32"/>
      <c r="BL106" s="32"/>
      <c r="BM106" s="19"/>
      <c r="BN106" s="32"/>
      <c r="BO106" s="32"/>
      <c r="BP106" s="19"/>
      <c r="BQ106" s="32"/>
      <c r="BR106" s="32"/>
      <c r="BS106" s="19"/>
      <c r="BT106" s="32"/>
      <c r="BU106" s="32"/>
      <c r="BV106" s="19"/>
      <c r="BW106" s="32"/>
      <c r="BX106" s="32"/>
      <c r="BY106" s="19"/>
      <c r="BZ106" s="32"/>
      <c r="CA106" s="32"/>
      <c r="CB106" s="19"/>
      <c r="CC106" s="32"/>
      <c r="CD106" s="32"/>
      <c r="CE106" s="19"/>
      <c r="CF106" s="32"/>
      <c r="CG106" s="32"/>
      <c r="CH106" s="19"/>
      <c r="CI106" s="32"/>
      <c r="CJ106" s="32"/>
    </row>
    <row r="107" spans="2:88" ht="40.5" hidden="1" customHeight="1">
      <c r="B107" s="38">
        <f t="shared" si="6"/>
        <v>16</v>
      </c>
      <c r="C107" s="45">
        <f t="shared" si="7"/>
        <v>43605</v>
      </c>
      <c r="D107" s="45"/>
      <c r="E107" s="19"/>
      <c r="F107" s="17"/>
      <c r="G107" s="17"/>
      <c r="H107" s="19"/>
      <c r="I107" s="17"/>
      <c r="J107" s="17"/>
      <c r="K107" s="19"/>
      <c r="L107" s="17"/>
      <c r="M107" s="17"/>
      <c r="N107" s="19">
        <f t="shared" si="5"/>
        <v>2</v>
      </c>
      <c r="O107" s="17"/>
      <c r="P107" s="17"/>
      <c r="Q107" s="19">
        <f t="shared" si="8"/>
        <v>11</v>
      </c>
      <c r="R107" s="24" t="s">
        <v>362</v>
      </c>
      <c r="S107" s="101" t="s">
        <v>161</v>
      </c>
      <c r="T107" s="19">
        <f t="shared" si="9"/>
        <v>20</v>
      </c>
      <c r="U107" s="50"/>
      <c r="V107" s="26"/>
      <c r="W107" s="134">
        <f t="shared" si="10"/>
        <v>28</v>
      </c>
      <c r="X107" s="141" t="s">
        <v>410</v>
      </c>
      <c r="Y107" s="20"/>
      <c r="Z107" s="145">
        <f t="shared" si="11"/>
        <v>37</v>
      </c>
      <c r="AA107" s="23"/>
      <c r="AB107" s="31"/>
      <c r="AC107" s="19">
        <f t="shared" si="12"/>
        <v>47</v>
      </c>
      <c r="AD107" s="32"/>
      <c r="AE107" s="18"/>
      <c r="AF107" s="19">
        <f t="shared" si="13"/>
        <v>47</v>
      </c>
      <c r="AG107" s="32"/>
      <c r="AH107" s="18"/>
      <c r="AI107" s="19"/>
      <c r="AJ107" s="32"/>
      <c r="AK107" s="18"/>
      <c r="AL107" s="18"/>
      <c r="AM107" s="18"/>
      <c r="AN107" s="18"/>
      <c r="AO107" s="19"/>
      <c r="AP107" s="32"/>
      <c r="AQ107" s="18"/>
      <c r="AR107" s="19"/>
      <c r="AS107" s="32"/>
      <c r="AT107" s="18"/>
      <c r="AU107" s="19"/>
      <c r="AV107" s="32"/>
      <c r="AW107" s="18"/>
      <c r="AX107" s="19"/>
      <c r="AY107" s="32"/>
      <c r="AZ107" s="18"/>
      <c r="BA107" s="19"/>
      <c r="BB107" s="32"/>
      <c r="BC107" s="18"/>
      <c r="BD107" s="19"/>
      <c r="BE107" s="32"/>
      <c r="BF107" s="18"/>
      <c r="BG107" s="19"/>
      <c r="BH107" s="32"/>
      <c r="BI107" s="18"/>
      <c r="BJ107" s="19"/>
      <c r="BK107" s="32"/>
      <c r="BL107" s="18"/>
      <c r="BM107" s="19"/>
      <c r="BN107" s="32"/>
      <c r="BO107" s="18"/>
      <c r="BP107" s="19"/>
      <c r="BQ107" s="32"/>
      <c r="BR107" s="18"/>
      <c r="BS107" s="19"/>
      <c r="BT107" s="32"/>
      <c r="BU107" s="18"/>
      <c r="BV107" s="19"/>
      <c r="BW107" s="32"/>
      <c r="BX107" s="18"/>
      <c r="BY107" s="19"/>
      <c r="BZ107" s="32"/>
      <c r="CA107" s="18"/>
      <c r="CB107" s="19"/>
      <c r="CC107" s="32"/>
      <c r="CD107" s="18"/>
      <c r="CE107" s="19"/>
      <c r="CF107" s="32"/>
      <c r="CG107" s="18"/>
      <c r="CH107" s="19"/>
      <c r="CI107" s="32"/>
      <c r="CJ107" s="18"/>
    </row>
    <row r="108" spans="2:88" ht="182.25" hidden="1" customHeight="1">
      <c r="B108" s="38">
        <f t="shared" si="6"/>
        <v>17</v>
      </c>
      <c r="C108" s="45">
        <f t="shared" si="7"/>
        <v>43612</v>
      </c>
      <c r="D108" s="45"/>
      <c r="E108" s="19"/>
      <c r="F108" s="17"/>
      <c r="G108" s="17"/>
      <c r="H108" s="19"/>
      <c r="I108" s="17"/>
      <c r="J108" s="17"/>
      <c r="K108" s="19"/>
      <c r="L108" s="17"/>
      <c r="M108" s="17"/>
      <c r="N108" s="19">
        <f t="shared" si="5"/>
        <v>1</v>
      </c>
      <c r="O108" s="9" t="s">
        <v>105</v>
      </c>
      <c r="P108" s="17"/>
      <c r="Q108" s="19">
        <f t="shared" si="8"/>
        <v>10</v>
      </c>
      <c r="R108" s="28" t="s">
        <v>296</v>
      </c>
      <c r="S108" s="18" t="s">
        <v>71</v>
      </c>
      <c r="T108" s="19">
        <f t="shared" si="9"/>
        <v>19</v>
      </c>
      <c r="U108" s="50"/>
      <c r="V108" s="26" t="s">
        <v>268</v>
      </c>
      <c r="W108" s="19">
        <f t="shared" si="10"/>
        <v>27</v>
      </c>
      <c r="X108" s="50" t="s">
        <v>409</v>
      </c>
      <c r="Y108" s="131"/>
      <c r="Z108" s="145">
        <f t="shared" si="11"/>
        <v>36</v>
      </c>
      <c r="AA108" s="23" t="s">
        <v>395</v>
      </c>
      <c r="AB108" s="20" t="s">
        <v>396</v>
      </c>
      <c r="AC108" s="19">
        <f t="shared" si="12"/>
        <v>46</v>
      </c>
      <c r="AD108" s="103" t="s">
        <v>334</v>
      </c>
      <c r="AE108" s="20"/>
      <c r="AF108" s="19">
        <f t="shared" si="13"/>
        <v>46</v>
      </c>
      <c r="AG108" s="103" t="s">
        <v>334</v>
      </c>
      <c r="AH108" s="20"/>
      <c r="AI108" s="19"/>
      <c r="AJ108" s="32"/>
      <c r="AK108" s="20"/>
      <c r="AL108" s="20"/>
      <c r="AM108" s="20"/>
      <c r="AN108" s="20"/>
      <c r="AO108" s="19"/>
      <c r="AP108" s="32"/>
      <c r="AQ108" s="20"/>
      <c r="AR108" s="19"/>
      <c r="AS108" s="32"/>
      <c r="AT108" s="20"/>
      <c r="AU108" s="19"/>
      <c r="AV108" s="32"/>
      <c r="AW108" s="20"/>
      <c r="AX108" s="19"/>
      <c r="AY108" s="32"/>
      <c r="AZ108" s="20"/>
      <c r="BA108" s="19"/>
      <c r="BB108" s="32"/>
      <c r="BC108" s="20"/>
      <c r="BD108" s="19"/>
      <c r="BE108" s="32"/>
      <c r="BF108" s="20"/>
      <c r="BG108" s="19"/>
      <c r="BH108" s="32"/>
      <c r="BI108" s="20"/>
      <c r="BJ108" s="19"/>
      <c r="BK108" s="32"/>
      <c r="BL108" s="20"/>
      <c r="BM108" s="19"/>
      <c r="BN108" s="32"/>
      <c r="BO108" s="20"/>
      <c r="BP108" s="19"/>
      <c r="BQ108" s="32"/>
      <c r="BR108" s="20"/>
      <c r="BS108" s="19"/>
      <c r="BT108" s="32"/>
      <c r="BU108" s="20"/>
      <c r="BV108" s="19"/>
      <c r="BW108" s="32"/>
      <c r="BX108" s="20"/>
      <c r="BY108" s="19"/>
      <c r="BZ108" s="32"/>
      <c r="CA108" s="20"/>
      <c r="CB108" s="19"/>
      <c r="CC108" s="32"/>
      <c r="CD108" s="20"/>
      <c r="CE108" s="19"/>
      <c r="CF108" s="32"/>
      <c r="CG108" s="20"/>
      <c r="CH108" s="19"/>
      <c r="CI108" s="32"/>
      <c r="CJ108" s="20"/>
    </row>
    <row r="109" spans="2:88" ht="202.5" hidden="1" customHeight="1">
      <c r="B109" s="38">
        <f t="shared" si="6"/>
        <v>18</v>
      </c>
      <c r="C109" s="16">
        <f t="shared" si="7"/>
        <v>43619</v>
      </c>
      <c r="D109" s="16"/>
      <c r="E109" s="19"/>
      <c r="F109" s="17"/>
      <c r="G109" s="17"/>
      <c r="H109" s="19"/>
      <c r="I109" s="17"/>
      <c r="J109" s="17"/>
      <c r="K109" s="19"/>
      <c r="L109" s="17"/>
      <c r="M109" s="17"/>
      <c r="N109" s="19">
        <v>0</v>
      </c>
      <c r="O109" s="33" t="s">
        <v>106</v>
      </c>
      <c r="P109" s="17"/>
      <c r="Q109" s="19">
        <f t="shared" si="8"/>
        <v>9</v>
      </c>
      <c r="R109" s="28" t="s">
        <v>179</v>
      </c>
      <c r="S109" s="42" t="s">
        <v>93</v>
      </c>
      <c r="T109" s="130">
        <f t="shared" si="9"/>
        <v>18</v>
      </c>
      <c r="U109" s="136" t="s">
        <v>411</v>
      </c>
      <c r="V109" s="203" t="s">
        <v>96</v>
      </c>
      <c r="W109" s="137">
        <f t="shared" si="10"/>
        <v>26</v>
      </c>
      <c r="X109" s="143" t="s">
        <v>417</v>
      </c>
      <c r="Y109" s="231"/>
      <c r="Z109" s="145">
        <f t="shared" si="11"/>
        <v>35</v>
      </c>
      <c r="AA109" s="23"/>
      <c r="AB109" s="20" t="s">
        <v>258</v>
      </c>
      <c r="AC109" s="19">
        <f t="shared" si="12"/>
        <v>45</v>
      </c>
      <c r="AD109" s="32"/>
      <c r="AE109" s="20"/>
      <c r="AF109" s="19">
        <f t="shared" si="13"/>
        <v>45</v>
      </c>
      <c r="AG109" s="32"/>
      <c r="AH109" s="20"/>
      <c r="AI109" s="19"/>
      <c r="AJ109" s="32"/>
      <c r="AK109" s="20"/>
      <c r="AL109" s="20"/>
      <c r="AM109" s="20"/>
      <c r="AN109" s="20"/>
      <c r="AO109" s="19"/>
      <c r="AP109" s="32"/>
      <c r="AQ109" s="20"/>
      <c r="AR109" s="19"/>
      <c r="AS109" s="32"/>
      <c r="AT109" s="20"/>
      <c r="AU109" s="19"/>
      <c r="AV109" s="32"/>
      <c r="AW109" s="20"/>
      <c r="AX109" s="19"/>
      <c r="AY109" s="32"/>
      <c r="AZ109" s="20"/>
      <c r="BA109" s="19"/>
      <c r="BB109" s="32"/>
      <c r="BC109" s="20"/>
      <c r="BD109" s="19"/>
      <c r="BE109" s="32"/>
      <c r="BF109" s="20"/>
      <c r="BG109" s="19"/>
      <c r="BH109" s="32"/>
      <c r="BI109" s="20"/>
      <c r="BJ109" s="19"/>
      <c r="BK109" s="32"/>
      <c r="BL109" s="20"/>
      <c r="BM109" s="19"/>
      <c r="BN109" s="32"/>
      <c r="BO109" s="20"/>
      <c r="BP109" s="19"/>
      <c r="BQ109" s="32"/>
      <c r="BR109" s="20"/>
      <c r="BS109" s="19"/>
      <c r="BT109" s="32"/>
      <c r="BU109" s="20"/>
      <c r="BV109" s="19"/>
      <c r="BW109" s="32"/>
      <c r="BX109" s="20"/>
      <c r="BY109" s="19"/>
      <c r="BZ109" s="32"/>
      <c r="CA109" s="20"/>
      <c r="CB109" s="19"/>
      <c r="CC109" s="32"/>
      <c r="CD109" s="20"/>
      <c r="CE109" s="19"/>
      <c r="CF109" s="32"/>
      <c r="CG109" s="20"/>
      <c r="CH109" s="19"/>
      <c r="CI109" s="32"/>
      <c r="CJ109" s="20"/>
    </row>
    <row r="110" spans="2:88" ht="141.75" hidden="1" customHeight="1">
      <c r="B110" s="38">
        <f t="shared" si="6"/>
        <v>19</v>
      </c>
      <c r="C110" s="16">
        <f t="shared" si="7"/>
        <v>43626</v>
      </c>
      <c r="D110" s="127" t="s">
        <v>297</v>
      </c>
      <c r="E110" s="19"/>
      <c r="F110" s="17"/>
      <c r="G110" s="17"/>
      <c r="H110" s="19"/>
      <c r="I110" s="17"/>
      <c r="J110" s="17"/>
      <c r="K110" s="19"/>
      <c r="L110" s="17"/>
      <c r="M110" s="17"/>
      <c r="N110" s="19"/>
      <c r="O110" s="17"/>
      <c r="P110" s="17"/>
      <c r="Q110" s="19">
        <f t="shared" si="8"/>
        <v>8</v>
      </c>
      <c r="R110" s="28" t="s">
        <v>361</v>
      </c>
      <c r="S110" s="17"/>
      <c r="T110" s="19">
        <f t="shared" si="9"/>
        <v>17</v>
      </c>
      <c r="U110" s="139" t="s">
        <v>412</v>
      </c>
      <c r="V110" s="154" t="s">
        <v>166</v>
      </c>
      <c r="W110" s="140">
        <f t="shared" si="10"/>
        <v>25</v>
      </c>
      <c r="X110" s="143" t="s">
        <v>418</v>
      </c>
      <c r="Y110" s="155" t="s">
        <v>388</v>
      </c>
      <c r="Z110" s="19">
        <f t="shared" si="11"/>
        <v>34</v>
      </c>
      <c r="AA110" s="23" t="s">
        <v>415</v>
      </c>
      <c r="AB110" s="20" t="s">
        <v>387</v>
      </c>
      <c r="AC110" s="19">
        <f t="shared" si="12"/>
        <v>44</v>
      </c>
      <c r="AD110" s="32"/>
      <c r="AE110" s="20"/>
      <c r="AF110" s="19">
        <f t="shared" si="13"/>
        <v>44</v>
      </c>
      <c r="AG110" s="32"/>
      <c r="AH110" s="20"/>
      <c r="AI110" s="19"/>
      <c r="AJ110" s="32"/>
      <c r="AK110" s="20"/>
      <c r="AL110" s="20"/>
      <c r="AM110" s="20"/>
      <c r="AN110" s="20"/>
      <c r="AO110" s="19"/>
      <c r="AP110" s="32"/>
      <c r="AQ110" s="20"/>
      <c r="AR110" s="19"/>
      <c r="AS110" s="32"/>
      <c r="AT110" s="20"/>
      <c r="AU110" s="19"/>
      <c r="AV110" s="32"/>
      <c r="AW110" s="20"/>
      <c r="AX110" s="19"/>
      <c r="AY110" s="32"/>
      <c r="AZ110" s="20"/>
      <c r="BA110" s="19"/>
      <c r="BB110" s="32"/>
      <c r="BC110" s="20"/>
      <c r="BD110" s="19"/>
      <c r="BE110" s="32"/>
      <c r="BF110" s="20"/>
      <c r="BG110" s="19"/>
      <c r="BH110" s="32"/>
      <c r="BI110" s="20"/>
      <c r="BJ110" s="19"/>
      <c r="BK110" s="32"/>
      <c r="BL110" s="20"/>
      <c r="BM110" s="19"/>
      <c r="BN110" s="32"/>
      <c r="BO110" s="20"/>
      <c r="BP110" s="19"/>
      <c r="BQ110" s="32"/>
      <c r="BR110" s="20"/>
      <c r="BS110" s="19"/>
      <c r="BT110" s="32"/>
      <c r="BU110" s="20"/>
      <c r="BV110" s="19"/>
      <c r="BW110" s="32"/>
      <c r="BX110" s="20"/>
      <c r="BY110" s="19"/>
      <c r="BZ110" s="32"/>
      <c r="CA110" s="20"/>
      <c r="CB110" s="19"/>
      <c r="CC110" s="32"/>
      <c r="CD110" s="20"/>
      <c r="CE110" s="19"/>
      <c r="CF110" s="32"/>
      <c r="CG110" s="20"/>
      <c r="CH110" s="19"/>
      <c r="CI110" s="32"/>
      <c r="CJ110" s="20"/>
    </row>
    <row r="111" spans="2:88" ht="81" hidden="1" customHeight="1">
      <c r="B111" s="38">
        <f t="shared" si="6"/>
        <v>20</v>
      </c>
      <c r="C111" s="62">
        <f t="shared" si="7"/>
        <v>43633</v>
      </c>
      <c r="D111" s="127" t="s">
        <v>375</v>
      </c>
      <c r="E111" s="19"/>
      <c r="F111" s="17"/>
      <c r="G111" s="17"/>
      <c r="H111" s="19"/>
      <c r="I111" s="17"/>
      <c r="J111" s="17"/>
      <c r="K111" s="19"/>
      <c r="L111" s="17"/>
      <c r="M111" s="17"/>
      <c r="N111" s="19"/>
      <c r="O111" s="17"/>
      <c r="P111" s="17"/>
      <c r="Q111" s="19">
        <f t="shared" si="8"/>
        <v>7</v>
      </c>
      <c r="R111" s="17"/>
      <c r="S111" s="17"/>
      <c r="T111" s="130">
        <f t="shared" si="9"/>
        <v>16</v>
      </c>
      <c r="U111" s="24" t="s">
        <v>363</v>
      </c>
      <c r="V111" s="200" t="s">
        <v>77</v>
      </c>
      <c r="W111" s="145">
        <f t="shared" si="10"/>
        <v>24</v>
      </c>
      <c r="X111" s="255" t="s">
        <v>423</v>
      </c>
      <c r="Y111" s="146" t="s">
        <v>420</v>
      </c>
      <c r="Z111" s="227">
        <f t="shared" si="11"/>
        <v>33</v>
      </c>
      <c r="AA111" s="23" t="s">
        <v>391</v>
      </c>
      <c r="AB111" s="146" t="s">
        <v>397</v>
      </c>
      <c r="AC111" s="19">
        <f t="shared" si="12"/>
        <v>43</v>
      </c>
      <c r="AD111" s="35"/>
      <c r="AE111" s="20"/>
      <c r="AF111" s="19">
        <f t="shared" si="13"/>
        <v>43</v>
      </c>
      <c r="AG111" s="103" t="s">
        <v>176</v>
      </c>
      <c r="AH111" s="20"/>
      <c r="AI111" s="19"/>
      <c r="AJ111" s="32"/>
      <c r="AK111" s="20"/>
      <c r="AL111" s="20"/>
      <c r="AM111" s="20"/>
      <c r="AN111" s="20"/>
      <c r="AO111" s="19"/>
      <c r="AP111" s="32"/>
      <c r="AQ111" s="20"/>
      <c r="AR111" s="19"/>
      <c r="AS111" s="32"/>
      <c r="AT111" s="20"/>
      <c r="AU111" s="19"/>
      <c r="AV111" s="32"/>
      <c r="AW111" s="20"/>
      <c r="AX111" s="19"/>
      <c r="AY111" s="32"/>
      <c r="AZ111" s="20"/>
      <c r="BA111" s="19"/>
      <c r="BB111" s="32"/>
      <c r="BC111" s="20"/>
      <c r="BD111" s="19"/>
      <c r="BE111" s="32"/>
      <c r="BF111" s="20"/>
      <c r="BG111" s="19"/>
      <c r="BH111" s="32"/>
      <c r="BI111" s="20"/>
      <c r="BJ111" s="19"/>
      <c r="BK111" s="32"/>
      <c r="BL111" s="20"/>
      <c r="BM111" s="19"/>
      <c r="BN111" s="32"/>
      <c r="BO111" s="20"/>
      <c r="BP111" s="19"/>
      <c r="BQ111" s="32"/>
      <c r="BR111" s="20"/>
      <c r="BS111" s="19"/>
      <c r="BT111" s="32"/>
      <c r="BU111" s="20"/>
      <c r="BV111" s="19"/>
      <c r="BW111" s="32"/>
      <c r="BX111" s="20"/>
      <c r="BY111" s="19"/>
      <c r="BZ111" s="32"/>
      <c r="CA111" s="20"/>
      <c r="CB111" s="19"/>
      <c r="CC111" s="32"/>
      <c r="CD111" s="20"/>
      <c r="CE111" s="19"/>
      <c r="CF111" s="32"/>
      <c r="CG111" s="20"/>
      <c r="CH111" s="19"/>
      <c r="CI111" s="32"/>
      <c r="CJ111" s="20"/>
    </row>
    <row r="112" spans="2:88" ht="121.5" hidden="1" customHeight="1">
      <c r="B112" s="38">
        <f t="shared" si="6"/>
        <v>21</v>
      </c>
      <c r="C112" s="62">
        <f t="shared" si="7"/>
        <v>43640</v>
      </c>
      <c r="D112" s="62"/>
      <c r="E112" s="19"/>
      <c r="F112" s="17"/>
      <c r="G112" s="17"/>
      <c r="H112" s="19"/>
      <c r="I112" s="17"/>
      <c r="J112" s="17"/>
      <c r="K112" s="19"/>
      <c r="L112" s="17"/>
      <c r="M112" s="17"/>
      <c r="N112" s="19"/>
      <c r="O112" s="17"/>
      <c r="P112" s="17"/>
      <c r="Q112" s="19">
        <f t="shared" si="8"/>
        <v>6</v>
      </c>
      <c r="R112" s="17"/>
      <c r="S112" s="17" t="s">
        <v>162</v>
      </c>
      <c r="T112" s="19">
        <f t="shared" si="9"/>
        <v>15</v>
      </c>
      <c r="U112" s="136" t="s">
        <v>92</v>
      </c>
      <c r="V112" s="150" t="s">
        <v>99</v>
      </c>
      <c r="W112" s="209">
        <f t="shared" si="10"/>
        <v>23</v>
      </c>
      <c r="X112" s="254" t="s">
        <v>414</v>
      </c>
      <c r="Y112" s="20" t="s">
        <v>421</v>
      </c>
      <c r="Z112" s="19">
        <f t="shared" si="11"/>
        <v>32</v>
      </c>
      <c r="AA112" s="22" t="s">
        <v>416</v>
      </c>
      <c r="AB112" s="57"/>
      <c r="AC112" s="19">
        <f t="shared" si="12"/>
        <v>42</v>
      </c>
      <c r="AD112" s="32"/>
      <c r="AE112" s="32"/>
      <c r="AF112" s="19">
        <f t="shared" si="13"/>
        <v>42</v>
      </c>
      <c r="AG112" s="32"/>
      <c r="AH112" s="32"/>
      <c r="AI112" s="19"/>
      <c r="AJ112" s="32"/>
      <c r="AK112" s="32"/>
      <c r="AL112" s="32"/>
      <c r="AM112" s="32"/>
      <c r="AN112" s="32"/>
      <c r="AO112" s="19"/>
      <c r="AP112" s="32"/>
      <c r="AQ112" s="32"/>
      <c r="AR112" s="19"/>
      <c r="AS112" s="32"/>
      <c r="AT112" s="32"/>
      <c r="AU112" s="19"/>
      <c r="AV112" s="32"/>
      <c r="AW112" s="32"/>
      <c r="AX112" s="19"/>
      <c r="AY112" s="32"/>
      <c r="AZ112" s="32"/>
      <c r="BA112" s="19"/>
      <c r="BB112" s="32"/>
      <c r="BC112" s="32"/>
      <c r="BD112" s="19"/>
      <c r="BE112" s="32"/>
      <c r="BF112" s="32"/>
      <c r="BG112" s="19"/>
      <c r="BH112" s="32"/>
      <c r="BI112" s="32"/>
      <c r="BJ112" s="19"/>
      <c r="BK112" s="32"/>
      <c r="BL112" s="32"/>
      <c r="BM112" s="19"/>
      <c r="BN112" s="32"/>
      <c r="BO112" s="32"/>
      <c r="BP112" s="19"/>
      <c r="BQ112" s="32"/>
      <c r="BR112" s="32"/>
      <c r="BS112" s="19"/>
      <c r="BT112" s="32"/>
      <c r="BU112" s="32"/>
      <c r="BV112" s="19"/>
      <c r="BW112" s="32"/>
      <c r="BX112" s="32"/>
      <c r="BY112" s="19"/>
      <c r="BZ112" s="32"/>
      <c r="CA112" s="32"/>
      <c r="CB112" s="19"/>
      <c r="CC112" s="32"/>
      <c r="CD112" s="32"/>
      <c r="CE112" s="19"/>
      <c r="CF112" s="32"/>
      <c r="CG112" s="32"/>
      <c r="CH112" s="19"/>
      <c r="CI112" s="32"/>
      <c r="CJ112" s="32"/>
    </row>
    <row r="113" spans="2:88" ht="121.5" hidden="1" customHeight="1">
      <c r="B113" s="15">
        <f t="shared" si="6"/>
        <v>22</v>
      </c>
      <c r="C113" s="44">
        <f t="shared" si="7"/>
        <v>43647</v>
      </c>
      <c r="D113" s="44"/>
      <c r="E113" s="19"/>
      <c r="F113" s="17"/>
      <c r="G113" s="17"/>
      <c r="H113" s="19"/>
      <c r="I113" s="17"/>
      <c r="J113" s="17"/>
      <c r="K113" s="19"/>
      <c r="L113" s="17"/>
      <c r="M113" s="17"/>
      <c r="N113" s="19"/>
      <c r="O113" s="17"/>
      <c r="P113" s="17"/>
      <c r="Q113" s="19">
        <f t="shared" si="8"/>
        <v>5</v>
      </c>
      <c r="R113" s="17"/>
      <c r="S113" s="17"/>
      <c r="T113" s="19">
        <f t="shared" si="9"/>
        <v>14</v>
      </c>
      <c r="U113" s="249"/>
      <c r="V113" s="20" t="s">
        <v>100</v>
      </c>
      <c r="W113" s="19">
        <f t="shared" si="10"/>
        <v>22</v>
      </c>
      <c r="X113" s="143"/>
      <c r="Y113" s="142" t="s">
        <v>419</v>
      </c>
      <c r="Z113" s="137">
        <f t="shared" si="11"/>
        <v>31</v>
      </c>
      <c r="AA113" s="256"/>
      <c r="AB113" s="231"/>
      <c r="AC113" s="19">
        <f t="shared" si="12"/>
        <v>41</v>
      </c>
      <c r="AD113" s="128"/>
      <c r="AE113" s="18"/>
      <c r="AF113" s="19">
        <f t="shared" si="13"/>
        <v>41</v>
      </c>
      <c r="AG113" s="128"/>
      <c r="AH113" s="18"/>
      <c r="AI113" s="19"/>
      <c r="AJ113" s="128"/>
      <c r="AK113" s="18"/>
      <c r="AL113" s="18"/>
      <c r="AM113" s="18"/>
      <c r="AN113" s="18"/>
      <c r="AO113" s="19"/>
      <c r="AP113" s="128"/>
      <c r="AQ113" s="18"/>
      <c r="AR113" s="19"/>
      <c r="AS113" s="128"/>
      <c r="AT113" s="18"/>
      <c r="AU113" s="19"/>
      <c r="AV113" s="128"/>
      <c r="AW113" s="18"/>
      <c r="AX113" s="19"/>
      <c r="AY113" s="128"/>
      <c r="AZ113" s="18"/>
      <c r="BA113" s="19"/>
      <c r="BB113" s="128"/>
      <c r="BC113" s="18"/>
      <c r="BD113" s="19"/>
      <c r="BE113" s="128"/>
      <c r="BF113" s="18"/>
      <c r="BG113" s="19"/>
      <c r="BH113" s="128"/>
      <c r="BI113" s="18"/>
      <c r="BJ113" s="19"/>
      <c r="BK113" s="128"/>
      <c r="BL113" s="18"/>
      <c r="BM113" s="19"/>
      <c r="BN113" s="128"/>
      <c r="BO113" s="18"/>
      <c r="BP113" s="19"/>
      <c r="BQ113" s="128"/>
      <c r="BR113" s="18"/>
      <c r="BS113" s="19"/>
      <c r="BT113" s="128"/>
      <c r="BU113" s="18"/>
      <c r="BV113" s="19"/>
      <c r="BW113" s="128"/>
      <c r="BX113" s="18"/>
      <c r="BY113" s="19"/>
      <c r="BZ113" s="128"/>
      <c r="CA113" s="18"/>
      <c r="CB113" s="19"/>
      <c r="CC113" s="128"/>
      <c r="CD113" s="18"/>
      <c r="CE113" s="19"/>
      <c r="CF113" s="128"/>
      <c r="CG113" s="18"/>
      <c r="CH113" s="19"/>
      <c r="CI113" s="128"/>
      <c r="CJ113" s="18"/>
    </row>
    <row r="114" spans="2:88" ht="60.75" hidden="1" customHeight="1">
      <c r="B114" s="38">
        <f t="shared" si="6"/>
        <v>23</v>
      </c>
      <c r="C114" s="37">
        <f t="shared" si="7"/>
        <v>43654</v>
      </c>
      <c r="D114" s="37"/>
      <c r="E114" s="19"/>
      <c r="F114" s="17"/>
      <c r="G114" s="17"/>
      <c r="H114" s="19"/>
      <c r="I114" s="17"/>
      <c r="J114" s="17"/>
      <c r="K114" s="19"/>
      <c r="L114" s="17"/>
      <c r="M114" s="17"/>
      <c r="N114" s="19"/>
      <c r="O114" s="17"/>
      <c r="P114" s="17"/>
      <c r="Q114" s="19">
        <f t="shared" si="8"/>
        <v>4</v>
      </c>
      <c r="R114" s="17"/>
      <c r="S114" s="17"/>
      <c r="T114" s="19">
        <f t="shared" si="9"/>
        <v>13</v>
      </c>
      <c r="U114" s="136"/>
      <c r="V114" s="43" t="s">
        <v>364</v>
      </c>
      <c r="W114" s="19">
        <f t="shared" si="10"/>
        <v>21</v>
      </c>
      <c r="X114" s="28" t="s">
        <v>403</v>
      </c>
      <c r="Y114" s="20" t="s">
        <v>57</v>
      </c>
      <c r="Z114" s="134">
        <f t="shared" si="11"/>
        <v>30</v>
      </c>
      <c r="AA114" s="256" t="s">
        <v>413</v>
      </c>
      <c r="AB114" s="146" t="s">
        <v>401</v>
      </c>
      <c r="AC114" s="19">
        <f t="shared" si="12"/>
        <v>40</v>
      </c>
      <c r="AD114" s="32"/>
      <c r="AE114" s="20"/>
      <c r="AF114" s="19">
        <f t="shared" si="13"/>
        <v>40</v>
      </c>
      <c r="AG114" s="32"/>
      <c r="AH114" s="20"/>
      <c r="AI114" s="19"/>
      <c r="AJ114" s="32"/>
      <c r="AK114" s="20"/>
      <c r="AL114" s="20"/>
      <c r="AM114" s="20"/>
      <c r="AN114" s="20"/>
      <c r="AO114" s="19"/>
      <c r="AP114" s="32"/>
      <c r="AQ114" s="20"/>
      <c r="AR114" s="19"/>
      <c r="AS114" s="32"/>
      <c r="AT114" s="20"/>
      <c r="AU114" s="19"/>
      <c r="AV114" s="32"/>
      <c r="AW114" s="20"/>
      <c r="AX114" s="19"/>
      <c r="AY114" s="32"/>
      <c r="AZ114" s="20"/>
      <c r="BA114" s="19"/>
      <c r="BB114" s="32"/>
      <c r="BC114" s="20"/>
      <c r="BD114" s="19"/>
      <c r="BE114" s="32"/>
      <c r="BF114" s="20"/>
      <c r="BG114" s="19"/>
      <c r="BH114" s="32"/>
      <c r="BI114" s="20"/>
      <c r="BJ114" s="19"/>
      <c r="BK114" s="32"/>
      <c r="BL114" s="20"/>
      <c r="BM114" s="19"/>
      <c r="BN114" s="32"/>
      <c r="BO114" s="20"/>
      <c r="BP114" s="19"/>
      <c r="BQ114" s="32"/>
      <c r="BR114" s="20"/>
      <c r="BS114" s="19"/>
      <c r="BT114" s="32"/>
      <c r="BU114" s="20"/>
      <c r="BV114" s="19"/>
      <c r="BW114" s="32"/>
      <c r="BX114" s="20"/>
      <c r="BY114" s="19"/>
      <c r="BZ114" s="32"/>
      <c r="CA114" s="20"/>
      <c r="CB114" s="19"/>
      <c r="CC114" s="32"/>
      <c r="CD114" s="20"/>
      <c r="CE114" s="19"/>
      <c r="CF114" s="32"/>
      <c r="CG114" s="20"/>
      <c r="CH114" s="19"/>
      <c r="CI114" s="32"/>
      <c r="CJ114" s="20"/>
    </row>
    <row r="115" spans="2:88" ht="202.5" hidden="1" customHeight="1">
      <c r="B115" s="38">
        <f t="shared" si="6"/>
        <v>24</v>
      </c>
      <c r="C115" s="37">
        <f t="shared" si="7"/>
        <v>43661</v>
      </c>
      <c r="D115" s="127" t="s">
        <v>377</v>
      </c>
      <c r="E115" s="19"/>
      <c r="F115" s="17"/>
      <c r="G115" s="17"/>
      <c r="H115" s="19"/>
      <c r="I115" s="17"/>
      <c r="J115" s="17"/>
      <c r="K115" s="19"/>
      <c r="L115" s="17"/>
      <c r="M115" s="17"/>
      <c r="N115" s="19"/>
      <c r="O115" s="17"/>
      <c r="P115" s="17"/>
      <c r="Q115" s="19">
        <f t="shared" si="8"/>
        <v>3</v>
      </c>
      <c r="R115" s="17"/>
      <c r="S115" s="17"/>
      <c r="T115" s="19">
        <f t="shared" si="9"/>
        <v>12</v>
      </c>
      <c r="U115" s="136"/>
      <c r="V115" s="40"/>
      <c r="W115" s="130">
        <f t="shared" si="10"/>
        <v>20</v>
      </c>
      <c r="X115" s="50"/>
      <c r="Y115" s="26"/>
      <c r="Z115" s="19">
        <f t="shared" si="11"/>
        <v>29</v>
      </c>
      <c r="AA115" s="50" t="s">
        <v>429</v>
      </c>
      <c r="AB115" s="131"/>
      <c r="AC115" s="19">
        <f t="shared" si="12"/>
        <v>39</v>
      </c>
      <c r="AD115" s="30"/>
      <c r="AE115" s="32"/>
      <c r="AF115" s="19">
        <f t="shared" si="13"/>
        <v>39</v>
      </c>
      <c r="AG115" s="104" t="s">
        <v>177</v>
      </c>
      <c r="AH115" s="32"/>
      <c r="AI115" s="19"/>
      <c r="AJ115" s="32"/>
      <c r="AK115" s="32"/>
      <c r="AL115" s="32"/>
      <c r="AM115" s="32"/>
      <c r="AN115" s="32"/>
      <c r="AO115" s="19"/>
      <c r="AP115" s="32"/>
      <c r="AQ115" s="32"/>
      <c r="AR115" s="19"/>
      <c r="AS115" s="32"/>
      <c r="AT115" s="32"/>
      <c r="AU115" s="19"/>
      <c r="AV115" s="32"/>
      <c r="AW115" s="32"/>
      <c r="AX115" s="19"/>
      <c r="AY115" s="32"/>
      <c r="AZ115" s="32"/>
      <c r="BA115" s="19"/>
      <c r="BB115" s="32"/>
      <c r="BC115" s="32"/>
      <c r="BD115" s="19"/>
      <c r="BE115" s="32"/>
      <c r="BF115" s="32"/>
      <c r="BG115" s="19"/>
      <c r="BH115" s="32"/>
      <c r="BI115" s="32"/>
      <c r="BJ115" s="19"/>
      <c r="BK115" s="32"/>
      <c r="BL115" s="32"/>
      <c r="BM115" s="19"/>
      <c r="BN115" s="32"/>
      <c r="BO115" s="32"/>
      <c r="BP115" s="19"/>
      <c r="BQ115" s="32"/>
      <c r="BR115" s="32"/>
      <c r="BS115" s="19"/>
      <c r="BT115" s="32"/>
      <c r="BU115" s="32"/>
      <c r="BV115" s="19"/>
      <c r="BW115" s="32"/>
      <c r="BX115" s="32"/>
      <c r="BY115" s="19"/>
      <c r="BZ115" s="32"/>
      <c r="CA115" s="32"/>
      <c r="CB115" s="19"/>
      <c r="CC115" s="32"/>
      <c r="CD115" s="32"/>
      <c r="CE115" s="19"/>
      <c r="CF115" s="32"/>
      <c r="CG115" s="32"/>
      <c r="CH115" s="19"/>
      <c r="CI115" s="32"/>
      <c r="CJ115" s="32"/>
    </row>
    <row r="116" spans="2:88" ht="101.25" hidden="1" customHeight="1">
      <c r="B116" s="38">
        <f t="shared" si="6"/>
        <v>25</v>
      </c>
      <c r="C116" s="37">
        <f t="shared" si="7"/>
        <v>43668</v>
      </c>
      <c r="D116" s="37"/>
      <c r="E116" s="19"/>
      <c r="F116" s="17"/>
      <c r="G116" s="17"/>
      <c r="H116" s="19"/>
      <c r="I116" s="17"/>
      <c r="J116" s="17"/>
      <c r="K116" s="19"/>
      <c r="L116" s="17"/>
      <c r="M116" s="17"/>
      <c r="N116" s="19"/>
      <c r="O116" s="17"/>
      <c r="P116" s="17"/>
      <c r="Q116" s="19">
        <f t="shared" si="8"/>
        <v>2</v>
      </c>
      <c r="R116" s="17"/>
      <c r="S116" s="17"/>
      <c r="T116" s="19">
        <f t="shared" si="9"/>
        <v>11</v>
      </c>
      <c r="U116" s="24" t="s">
        <v>362</v>
      </c>
      <c r="V116" s="228" t="s">
        <v>161</v>
      </c>
      <c r="W116" s="134">
        <f t="shared" si="10"/>
        <v>19</v>
      </c>
      <c r="X116" s="153"/>
      <c r="Y116" s="133" t="s">
        <v>268</v>
      </c>
      <c r="Z116" s="137">
        <f t="shared" si="11"/>
        <v>28</v>
      </c>
      <c r="AA116" s="143" t="s">
        <v>428</v>
      </c>
      <c r="AB116" s="131" t="s">
        <v>226</v>
      </c>
      <c r="AC116" s="19">
        <f t="shared" si="12"/>
        <v>38</v>
      </c>
      <c r="AD116" s="32"/>
      <c r="AE116" s="20"/>
      <c r="AF116" s="19">
        <f t="shared" si="13"/>
        <v>38</v>
      </c>
      <c r="AG116" s="32"/>
      <c r="AH116" s="20"/>
      <c r="AI116" s="19">
        <f t="shared" ref="AI116:AI161" si="14">AI117+1</f>
        <v>46</v>
      </c>
      <c r="AJ116" s="103" t="s">
        <v>334</v>
      </c>
      <c r="AK116" s="18"/>
      <c r="AL116" s="18"/>
      <c r="AM116" s="18"/>
      <c r="AN116" s="18"/>
      <c r="AO116" s="19"/>
      <c r="AP116" s="35"/>
      <c r="AQ116" s="18"/>
      <c r="AR116" s="19"/>
      <c r="AS116" s="32"/>
      <c r="AT116" s="18"/>
      <c r="AU116" s="19"/>
      <c r="AV116" s="32"/>
      <c r="AW116" s="18"/>
      <c r="AX116" s="19"/>
      <c r="AY116" s="32"/>
      <c r="AZ116" s="18"/>
      <c r="BA116" s="19"/>
      <c r="BB116" s="32"/>
      <c r="BC116" s="18"/>
      <c r="BD116" s="19"/>
      <c r="BE116" s="32"/>
      <c r="BF116" s="18"/>
      <c r="BG116" s="19"/>
      <c r="BH116" s="32"/>
      <c r="BI116" s="18"/>
      <c r="BJ116" s="19"/>
      <c r="BK116" s="32"/>
      <c r="BL116" s="18"/>
      <c r="BM116" s="19"/>
      <c r="BN116" s="32"/>
      <c r="BO116" s="18"/>
      <c r="BP116" s="19"/>
      <c r="BQ116" s="32"/>
      <c r="BR116" s="18"/>
      <c r="BS116" s="19"/>
      <c r="BT116" s="32"/>
      <c r="BU116" s="18"/>
      <c r="BV116" s="19"/>
      <c r="BW116" s="32"/>
      <c r="BX116" s="18"/>
      <c r="BY116" s="19"/>
      <c r="BZ116" s="32"/>
      <c r="CA116" s="18"/>
      <c r="CB116" s="19"/>
      <c r="CC116" s="32"/>
      <c r="CD116" s="18"/>
      <c r="CE116" s="19"/>
      <c r="CF116" s="32"/>
      <c r="CG116" s="18"/>
      <c r="CH116" s="19"/>
      <c r="CI116" s="32"/>
      <c r="CJ116" s="18"/>
    </row>
    <row r="117" spans="2:88" ht="162" hidden="1" customHeight="1">
      <c r="B117" s="38">
        <f t="shared" si="6"/>
        <v>26</v>
      </c>
      <c r="C117" s="37">
        <f t="shared" si="7"/>
        <v>43675</v>
      </c>
      <c r="D117" s="37"/>
      <c r="E117" s="19"/>
      <c r="F117" s="17"/>
      <c r="G117" s="17"/>
      <c r="H117" s="19"/>
      <c r="I117" s="17"/>
      <c r="J117" s="17"/>
      <c r="K117" s="19"/>
      <c r="L117" s="17"/>
      <c r="M117" s="17"/>
      <c r="N117" s="19"/>
      <c r="O117" s="17"/>
      <c r="P117" s="17"/>
      <c r="Q117" s="19">
        <f t="shared" si="8"/>
        <v>1</v>
      </c>
      <c r="R117" s="9" t="s">
        <v>105</v>
      </c>
      <c r="S117" s="17"/>
      <c r="T117" s="130">
        <f t="shared" si="9"/>
        <v>10</v>
      </c>
      <c r="U117" s="28" t="s">
        <v>296</v>
      </c>
      <c r="V117" s="18" t="s">
        <v>71</v>
      </c>
      <c r="W117" s="19">
        <f t="shared" si="10"/>
        <v>18</v>
      </c>
      <c r="X117" s="24" t="s">
        <v>232</v>
      </c>
      <c r="Y117" s="26" t="s">
        <v>96</v>
      </c>
      <c r="Z117" s="227">
        <f t="shared" si="11"/>
        <v>27</v>
      </c>
      <c r="AA117" s="272" t="s">
        <v>448</v>
      </c>
      <c r="AB117" s="20" t="s">
        <v>424</v>
      </c>
      <c r="AC117" s="19">
        <f t="shared" si="12"/>
        <v>37</v>
      </c>
      <c r="AD117" s="23" t="s">
        <v>402</v>
      </c>
      <c r="AE117" s="18"/>
      <c r="AF117" s="19">
        <f t="shared" si="13"/>
        <v>37</v>
      </c>
      <c r="AG117" s="147" t="s">
        <v>592</v>
      </c>
      <c r="AH117" s="18"/>
      <c r="AI117" s="19">
        <f t="shared" si="14"/>
        <v>45</v>
      </c>
      <c r="AJ117" s="32"/>
      <c r="AK117" s="20"/>
      <c r="AL117" s="20"/>
      <c r="AM117" s="20"/>
      <c r="AN117" s="20"/>
      <c r="AO117" s="19"/>
      <c r="AP117" s="32"/>
      <c r="AQ117" s="20"/>
      <c r="AR117" s="19"/>
      <c r="AS117" s="32"/>
      <c r="AT117" s="20"/>
      <c r="AU117" s="19"/>
      <c r="AV117" s="32"/>
      <c r="AW117" s="20"/>
      <c r="AX117" s="19"/>
      <c r="AY117" s="32"/>
      <c r="AZ117" s="20"/>
      <c r="BA117" s="19"/>
      <c r="BB117" s="32"/>
      <c r="BC117" s="20"/>
      <c r="BD117" s="19"/>
      <c r="BE117" s="32"/>
      <c r="BF117" s="20"/>
      <c r="BG117" s="19"/>
      <c r="BH117" s="32"/>
      <c r="BI117" s="20"/>
      <c r="BJ117" s="19"/>
      <c r="BK117" s="32"/>
      <c r="BL117" s="20"/>
      <c r="BM117" s="19"/>
      <c r="BN117" s="32"/>
      <c r="BO117" s="20"/>
      <c r="BP117" s="19"/>
      <c r="BQ117" s="32"/>
      <c r="BR117" s="20"/>
      <c r="BS117" s="19"/>
      <c r="BT117" s="32"/>
      <c r="BU117" s="20"/>
      <c r="BV117" s="19"/>
      <c r="BW117" s="32"/>
      <c r="BX117" s="20"/>
      <c r="BY117" s="19"/>
      <c r="BZ117" s="32"/>
      <c r="CA117" s="20"/>
      <c r="CB117" s="19"/>
      <c r="CC117" s="32"/>
      <c r="CD117" s="20"/>
      <c r="CE117" s="19"/>
      <c r="CF117" s="32"/>
      <c r="CG117" s="20"/>
      <c r="CH117" s="19"/>
      <c r="CI117" s="32"/>
      <c r="CJ117" s="20"/>
    </row>
    <row r="118" spans="2:88" ht="141.75" hidden="1" customHeight="1">
      <c r="B118" s="38">
        <f t="shared" si="6"/>
        <v>27</v>
      </c>
      <c r="C118" s="37">
        <f t="shared" si="7"/>
        <v>43682</v>
      </c>
      <c r="D118" s="37"/>
      <c r="E118" s="19"/>
      <c r="F118" s="17"/>
      <c r="G118" s="17"/>
      <c r="H118" s="19"/>
      <c r="I118" s="17"/>
      <c r="J118" s="17"/>
      <c r="K118" s="19"/>
      <c r="L118" s="17"/>
      <c r="M118" s="17"/>
      <c r="N118" s="19"/>
      <c r="O118" s="17"/>
      <c r="P118" s="17"/>
      <c r="Q118" s="19">
        <v>0</v>
      </c>
      <c r="R118" s="33" t="s">
        <v>106</v>
      </c>
      <c r="S118" s="17"/>
      <c r="T118" s="19">
        <f t="shared" si="9"/>
        <v>9</v>
      </c>
      <c r="U118" s="234" t="s">
        <v>361</v>
      </c>
      <c r="V118" s="42" t="s">
        <v>93</v>
      </c>
      <c r="W118" s="209">
        <f t="shared" si="10"/>
        <v>17</v>
      </c>
      <c r="X118" s="197" t="s">
        <v>231</v>
      </c>
      <c r="Y118" s="154" t="s">
        <v>165</v>
      </c>
      <c r="Z118" s="160">
        <f t="shared" si="11"/>
        <v>26</v>
      </c>
      <c r="AA118" s="28" t="s">
        <v>458</v>
      </c>
      <c r="AB118" s="43" t="s">
        <v>460</v>
      </c>
      <c r="AC118" s="19">
        <f t="shared" si="12"/>
        <v>36</v>
      </c>
      <c r="AD118" s="23" t="s">
        <v>473</v>
      </c>
      <c r="AE118" s="57" t="s">
        <v>382</v>
      </c>
      <c r="AF118" s="19">
        <f t="shared" si="13"/>
        <v>36</v>
      </c>
      <c r="AG118" s="23" t="s">
        <v>422</v>
      </c>
      <c r="AH118" s="57" t="s">
        <v>382</v>
      </c>
      <c r="AI118" s="19">
        <f t="shared" si="14"/>
        <v>44</v>
      </c>
      <c r="AJ118" s="32"/>
      <c r="AK118" s="20"/>
      <c r="AL118" s="20"/>
      <c r="AM118" s="20"/>
      <c r="AN118" s="20"/>
      <c r="AO118" s="19"/>
      <c r="AP118" s="32"/>
      <c r="AQ118" s="20"/>
      <c r="AR118" s="19"/>
      <c r="AS118" s="32"/>
      <c r="AT118" s="20"/>
      <c r="AU118" s="19"/>
      <c r="AV118" s="32"/>
      <c r="AW118" s="20"/>
      <c r="AX118" s="19"/>
      <c r="AY118" s="32"/>
      <c r="AZ118" s="20"/>
      <c r="BA118" s="19"/>
      <c r="BB118" s="32"/>
      <c r="BC118" s="20"/>
      <c r="BD118" s="19"/>
      <c r="BE118" s="32"/>
      <c r="BF118" s="20"/>
      <c r="BG118" s="19"/>
      <c r="BH118" s="32"/>
      <c r="BI118" s="20"/>
      <c r="BJ118" s="19"/>
      <c r="BK118" s="32"/>
      <c r="BL118" s="20"/>
      <c r="BM118" s="19"/>
      <c r="BN118" s="32"/>
      <c r="BO118" s="20"/>
      <c r="BP118" s="19"/>
      <c r="BQ118" s="32"/>
      <c r="BR118" s="20"/>
      <c r="BS118" s="19"/>
      <c r="BT118" s="32"/>
      <c r="BU118" s="20"/>
      <c r="BV118" s="19"/>
      <c r="BW118" s="32"/>
      <c r="BX118" s="20"/>
      <c r="BY118" s="19"/>
      <c r="BZ118" s="32"/>
      <c r="CA118" s="20"/>
      <c r="CB118" s="19"/>
      <c r="CC118" s="32"/>
      <c r="CD118" s="20"/>
      <c r="CE118" s="19"/>
      <c r="CF118" s="32"/>
      <c r="CG118" s="20"/>
      <c r="CH118" s="19"/>
      <c r="CI118" s="32"/>
      <c r="CJ118" s="20"/>
    </row>
    <row r="119" spans="2:88" ht="81" hidden="1" customHeight="1">
      <c r="B119" s="38">
        <f t="shared" si="6"/>
        <v>28</v>
      </c>
      <c r="C119" s="16">
        <f t="shared" si="7"/>
        <v>43689</v>
      </c>
      <c r="D119" s="16"/>
      <c r="E119" s="19"/>
      <c r="F119" s="17"/>
      <c r="G119" s="17"/>
      <c r="H119" s="19"/>
      <c r="I119" s="17"/>
      <c r="J119" s="17"/>
      <c r="K119" s="19"/>
      <c r="L119" s="17"/>
      <c r="M119" s="17"/>
      <c r="N119" s="19"/>
      <c r="O119" s="17"/>
      <c r="P119" s="17"/>
      <c r="Q119" s="19"/>
      <c r="R119" s="17"/>
      <c r="S119" s="17"/>
      <c r="T119" s="19">
        <f t="shared" si="9"/>
        <v>8</v>
      </c>
      <c r="U119" s="28"/>
      <c r="V119" s="17"/>
      <c r="W119" s="19">
        <f t="shared" si="10"/>
        <v>16</v>
      </c>
      <c r="X119" s="24" t="s">
        <v>350</v>
      </c>
      <c r="Y119" s="58" t="s">
        <v>77</v>
      </c>
      <c r="Z119" s="230">
        <f t="shared" si="11"/>
        <v>25</v>
      </c>
      <c r="AA119" s="32"/>
      <c r="AB119" s="26" t="s">
        <v>459</v>
      </c>
      <c r="AC119" s="19">
        <f t="shared" si="12"/>
        <v>35</v>
      </c>
      <c r="AD119" s="232" t="s">
        <v>465</v>
      </c>
      <c r="AE119" s="20" t="s">
        <v>467</v>
      </c>
      <c r="AF119" s="19">
        <f t="shared" si="13"/>
        <v>35</v>
      </c>
      <c r="AG119" s="23" t="s">
        <v>446</v>
      </c>
      <c r="AH119" s="20" t="s">
        <v>396</v>
      </c>
      <c r="AI119" s="19">
        <f t="shared" si="14"/>
        <v>43</v>
      </c>
      <c r="AJ119" s="103" t="s">
        <v>176</v>
      </c>
      <c r="AK119" s="20"/>
      <c r="AL119" s="20"/>
      <c r="AM119" s="20"/>
      <c r="AN119" s="20"/>
      <c r="AO119" s="19"/>
      <c r="AP119" s="35"/>
      <c r="AQ119" s="20"/>
      <c r="AR119" s="19"/>
      <c r="AS119" s="32"/>
      <c r="AT119" s="20"/>
      <c r="AU119" s="19"/>
      <c r="AV119" s="32"/>
      <c r="AW119" s="20"/>
      <c r="AX119" s="19"/>
      <c r="AY119" s="32"/>
      <c r="AZ119" s="20"/>
      <c r="BA119" s="19"/>
      <c r="BB119" s="32"/>
      <c r="BC119" s="20"/>
      <c r="BD119" s="19"/>
      <c r="BE119" s="32"/>
      <c r="BF119" s="20"/>
      <c r="BG119" s="19"/>
      <c r="BH119" s="32"/>
      <c r="BI119" s="20"/>
      <c r="BJ119" s="19"/>
      <c r="BK119" s="32"/>
      <c r="BL119" s="20"/>
      <c r="BM119" s="19"/>
      <c r="BN119" s="32"/>
      <c r="BO119" s="20"/>
      <c r="BP119" s="19"/>
      <c r="BQ119" s="32"/>
      <c r="BR119" s="20"/>
      <c r="BS119" s="19"/>
      <c r="BT119" s="32"/>
      <c r="BU119" s="20"/>
      <c r="BV119" s="19"/>
      <c r="BW119" s="32"/>
      <c r="BX119" s="20"/>
      <c r="BY119" s="19"/>
      <c r="BZ119" s="32"/>
      <c r="CA119" s="20"/>
      <c r="CB119" s="19"/>
      <c r="CC119" s="32"/>
      <c r="CD119" s="20"/>
      <c r="CE119" s="19"/>
      <c r="CF119" s="32"/>
      <c r="CG119" s="20"/>
      <c r="CH119" s="19"/>
      <c r="CI119" s="32"/>
      <c r="CJ119" s="20"/>
    </row>
    <row r="120" spans="2:88" ht="101.25" hidden="1" customHeight="1">
      <c r="B120" s="38">
        <f t="shared" si="6"/>
        <v>29</v>
      </c>
      <c r="C120" s="16">
        <f t="shared" si="7"/>
        <v>43696</v>
      </c>
      <c r="D120" s="226" t="s">
        <v>297</v>
      </c>
      <c r="E120" s="19"/>
      <c r="F120" s="17"/>
      <c r="G120" s="17"/>
      <c r="H120" s="19"/>
      <c r="I120" s="17"/>
      <c r="J120" s="17"/>
      <c r="K120" s="19"/>
      <c r="L120" s="17"/>
      <c r="M120" s="17"/>
      <c r="N120" s="19"/>
      <c r="O120" s="17"/>
      <c r="P120" s="17"/>
      <c r="Q120" s="19"/>
      <c r="R120" s="17"/>
      <c r="S120" s="17"/>
      <c r="T120" s="19">
        <f t="shared" si="9"/>
        <v>7</v>
      </c>
      <c r="U120" s="17"/>
      <c r="V120" s="17"/>
      <c r="W120" s="130">
        <f t="shared" si="10"/>
        <v>15</v>
      </c>
      <c r="X120" s="173" t="s">
        <v>92</v>
      </c>
      <c r="Y120" s="174" t="s">
        <v>99</v>
      </c>
      <c r="Z120" s="160">
        <f t="shared" si="11"/>
        <v>24</v>
      </c>
      <c r="AA120" s="28" t="s">
        <v>405</v>
      </c>
      <c r="AB120" s="26" t="s">
        <v>461</v>
      </c>
      <c r="AC120" s="19">
        <f t="shared" si="12"/>
        <v>34</v>
      </c>
      <c r="AD120" s="23" t="s">
        <v>466</v>
      </c>
      <c r="AE120" s="20"/>
      <c r="AF120" s="19">
        <f t="shared" si="13"/>
        <v>34</v>
      </c>
      <c r="AG120" s="23" t="s">
        <v>591</v>
      </c>
      <c r="AH120" s="20" t="s">
        <v>387</v>
      </c>
      <c r="AI120" s="19">
        <f t="shared" si="14"/>
        <v>42</v>
      </c>
      <c r="AJ120" s="32"/>
      <c r="AK120" s="31"/>
      <c r="AL120" s="20"/>
      <c r="AM120" s="20"/>
      <c r="AN120" s="20"/>
      <c r="AO120" s="19"/>
      <c r="AP120" s="32"/>
      <c r="AQ120" s="31"/>
      <c r="AR120" s="19"/>
      <c r="AS120" s="32"/>
      <c r="AT120" s="20"/>
      <c r="AU120" s="19"/>
      <c r="AV120" s="32"/>
      <c r="AW120" s="20"/>
      <c r="AX120" s="19"/>
      <c r="AY120" s="32"/>
      <c r="AZ120" s="20"/>
      <c r="BA120" s="19"/>
      <c r="BB120" s="32"/>
      <c r="BC120" s="20"/>
      <c r="BD120" s="19"/>
      <c r="BE120" s="32"/>
      <c r="BF120" s="20"/>
      <c r="BG120" s="19"/>
      <c r="BH120" s="32"/>
      <c r="BI120" s="20"/>
      <c r="BJ120" s="19"/>
      <c r="BK120" s="32"/>
      <c r="BL120" s="20"/>
      <c r="BM120" s="19"/>
      <c r="BN120" s="32"/>
      <c r="BO120" s="20"/>
      <c r="BP120" s="19"/>
      <c r="BQ120" s="32"/>
      <c r="BR120" s="20"/>
      <c r="BS120" s="19"/>
      <c r="BT120" s="32"/>
      <c r="BU120" s="20"/>
      <c r="BV120" s="19"/>
      <c r="BW120" s="32"/>
      <c r="BX120" s="20"/>
      <c r="BY120" s="19"/>
      <c r="BZ120" s="32"/>
      <c r="CA120" s="20"/>
      <c r="CB120" s="19"/>
      <c r="CC120" s="32"/>
      <c r="CD120" s="20"/>
      <c r="CE120" s="19"/>
      <c r="CF120" s="32"/>
      <c r="CG120" s="20"/>
      <c r="CH120" s="19"/>
      <c r="CI120" s="32"/>
      <c r="CJ120" s="20"/>
    </row>
    <row r="121" spans="2:88" ht="101.25" hidden="1" customHeight="1">
      <c r="B121" s="38">
        <f t="shared" si="6"/>
        <v>30</v>
      </c>
      <c r="C121" s="45">
        <f t="shared" si="7"/>
        <v>43703</v>
      </c>
      <c r="D121" s="45"/>
      <c r="E121" s="19"/>
      <c r="F121" s="17"/>
      <c r="G121" s="17"/>
      <c r="H121" s="19"/>
      <c r="I121" s="17"/>
      <c r="J121" s="17"/>
      <c r="K121" s="19"/>
      <c r="L121" s="17"/>
      <c r="M121" s="17"/>
      <c r="N121" s="19"/>
      <c r="O121" s="17"/>
      <c r="P121" s="17"/>
      <c r="Q121" s="19"/>
      <c r="R121" s="17"/>
      <c r="S121" s="17"/>
      <c r="T121" s="19">
        <f t="shared" si="9"/>
        <v>6</v>
      </c>
      <c r="U121" s="17"/>
      <c r="V121" s="17" t="s">
        <v>162</v>
      </c>
      <c r="W121" s="19">
        <f t="shared" si="10"/>
        <v>14</v>
      </c>
      <c r="X121" s="136"/>
      <c r="Y121" s="142" t="s">
        <v>100</v>
      </c>
      <c r="Z121" s="137">
        <f t="shared" si="11"/>
        <v>23</v>
      </c>
      <c r="AA121" s="24"/>
      <c r="AB121" s="26" t="s">
        <v>449</v>
      </c>
      <c r="AC121" s="19">
        <f t="shared" si="12"/>
        <v>33</v>
      </c>
      <c r="AD121" s="273" t="s">
        <v>468</v>
      </c>
      <c r="AE121" s="32"/>
      <c r="AF121" s="19">
        <f t="shared" si="13"/>
        <v>33</v>
      </c>
      <c r="AG121" s="23" t="s">
        <v>447</v>
      </c>
      <c r="AH121" s="32"/>
      <c r="AI121" s="19">
        <f t="shared" si="14"/>
        <v>41</v>
      </c>
      <c r="AJ121" s="250"/>
      <c r="AK121" s="18"/>
      <c r="AL121" s="32"/>
      <c r="AM121" s="32"/>
      <c r="AN121" s="32"/>
      <c r="AO121" s="145">
        <f t="shared" ref="AO121:AO161" si="15">AO122+1</f>
        <v>41</v>
      </c>
      <c r="AP121" s="250"/>
      <c r="AQ121" s="18"/>
      <c r="AR121" s="19"/>
      <c r="AS121" s="32"/>
      <c r="AT121" s="32"/>
      <c r="AU121" s="19"/>
      <c r="AV121" s="32"/>
      <c r="AW121" s="32"/>
      <c r="AX121" s="19"/>
      <c r="AY121" s="32"/>
      <c r="AZ121" s="32"/>
      <c r="BA121" s="19"/>
      <c r="BB121" s="32"/>
      <c r="BC121" s="32"/>
      <c r="BD121" s="19"/>
      <c r="BE121" s="32"/>
      <c r="BF121" s="32"/>
      <c r="BG121" s="19"/>
      <c r="BH121" s="32"/>
      <c r="BI121" s="32"/>
      <c r="BJ121" s="19"/>
      <c r="BK121" s="32"/>
      <c r="BL121" s="32"/>
      <c r="BM121" s="19"/>
      <c r="BN121" s="32"/>
      <c r="BO121" s="32"/>
      <c r="BP121" s="19"/>
      <c r="BQ121" s="32"/>
      <c r="BR121" s="32"/>
      <c r="BS121" s="19"/>
      <c r="BT121" s="32"/>
      <c r="BU121" s="32"/>
      <c r="BV121" s="19"/>
      <c r="BW121" s="32"/>
      <c r="BX121" s="32"/>
      <c r="BY121" s="19"/>
      <c r="BZ121" s="32"/>
      <c r="CA121" s="32"/>
      <c r="CB121" s="19"/>
      <c r="CC121" s="32"/>
      <c r="CD121" s="32"/>
      <c r="CE121" s="19"/>
      <c r="CF121" s="32"/>
      <c r="CG121" s="32"/>
      <c r="CH121" s="19"/>
      <c r="CI121" s="32"/>
      <c r="CJ121" s="32"/>
    </row>
    <row r="122" spans="2:88" ht="81" hidden="1" customHeight="1">
      <c r="B122" s="38">
        <f t="shared" si="6"/>
        <v>31</v>
      </c>
      <c r="C122" s="45">
        <f t="shared" si="7"/>
        <v>43710</v>
      </c>
      <c r="D122" s="225" t="s">
        <v>559</v>
      </c>
      <c r="E122" s="19"/>
      <c r="F122" s="17"/>
      <c r="G122" s="17"/>
      <c r="H122" s="19"/>
      <c r="I122" s="17"/>
      <c r="J122" s="17"/>
      <c r="K122" s="19"/>
      <c r="L122" s="17"/>
      <c r="M122" s="17"/>
      <c r="N122" s="19"/>
      <c r="O122" s="17"/>
      <c r="P122" s="17"/>
      <c r="Q122" s="19"/>
      <c r="R122" s="17"/>
      <c r="S122" s="17"/>
      <c r="T122" s="19">
        <f t="shared" si="9"/>
        <v>5</v>
      </c>
      <c r="U122" s="17"/>
      <c r="V122" s="17"/>
      <c r="W122" s="19">
        <f t="shared" si="10"/>
        <v>13</v>
      </c>
      <c r="X122" s="24"/>
      <c r="Y122" s="43" t="s">
        <v>364</v>
      </c>
      <c r="Z122" s="19">
        <f t="shared" si="11"/>
        <v>22</v>
      </c>
      <c r="AA122" s="24" t="s">
        <v>231</v>
      </c>
      <c r="AB122" s="58"/>
      <c r="AC122" s="19">
        <f t="shared" si="12"/>
        <v>32</v>
      </c>
      <c r="AD122" s="279" t="s">
        <v>457</v>
      </c>
      <c r="AE122" s="57" t="s">
        <v>538</v>
      </c>
      <c r="AF122" s="19">
        <f t="shared" si="13"/>
        <v>32</v>
      </c>
      <c r="AG122" s="22"/>
      <c r="AH122" s="18" t="s">
        <v>544</v>
      </c>
      <c r="AI122" s="19">
        <f t="shared" si="14"/>
        <v>40</v>
      </c>
      <c r="AJ122" s="23" t="s">
        <v>402</v>
      </c>
      <c r="AK122" s="57" t="s">
        <v>433</v>
      </c>
      <c r="AL122" s="31"/>
      <c r="AM122" s="31"/>
      <c r="AN122" s="31"/>
      <c r="AO122" s="145">
        <f t="shared" si="15"/>
        <v>40</v>
      </c>
      <c r="AP122" s="25"/>
      <c r="AQ122" s="57"/>
      <c r="AR122" s="19"/>
      <c r="AS122" s="128"/>
      <c r="AT122" s="18"/>
      <c r="AU122" s="19"/>
      <c r="AV122" s="128"/>
      <c r="AW122" s="18"/>
      <c r="AX122" s="19"/>
      <c r="AY122" s="128"/>
      <c r="AZ122" s="18"/>
      <c r="BA122" s="19"/>
      <c r="BB122" s="128"/>
      <c r="BC122" s="18"/>
      <c r="BD122" s="19"/>
      <c r="BE122" s="128"/>
      <c r="BF122" s="18"/>
      <c r="BG122" s="19"/>
      <c r="BH122" s="128"/>
      <c r="BI122" s="18"/>
      <c r="BJ122" s="19"/>
      <c r="BK122" s="128"/>
      <c r="BL122" s="18"/>
      <c r="BM122" s="19"/>
      <c r="BN122" s="128"/>
      <c r="BO122" s="18"/>
      <c r="BP122" s="19"/>
      <c r="BQ122" s="128"/>
      <c r="BR122" s="18"/>
      <c r="BS122" s="19"/>
      <c r="BT122" s="128"/>
      <c r="BU122" s="18"/>
      <c r="BV122" s="19"/>
      <c r="BW122" s="128"/>
      <c r="BX122" s="18"/>
      <c r="BY122" s="19"/>
      <c r="BZ122" s="128"/>
      <c r="CA122" s="18"/>
      <c r="CB122" s="19"/>
      <c r="CC122" s="128"/>
      <c r="CD122" s="18"/>
      <c r="CE122" s="19"/>
      <c r="CF122" s="128"/>
      <c r="CG122" s="18"/>
      <c r="CH122" s="19"/>
      <c r="CI122" s="128"/>
      <c r="CJ122" s="18"/>
    </row>
    <row r="123" spans="2:88" ht="81" hidden="1" customHeight="1">
      <c r="B123" s="38">
        <f t="shared" si="6"/>
        <v>32</v>
      </c>
      <c r="C123" s="16">
        <f t="shared" si="7"/>
        <v>43717</v>
      </c>
      <c r="D123" s="127" t="s">
        <v>239</v>
      </c>
      <c r="E123" s="19"/>
      <c r="F123" s="17"/>
      <c r="G123" s="17"/>
      <c r="H123" s="19"/>
      <c r="I123" s="17"/>
      <c r="J123" s="17"/>
      <c r="K123" s="19"/>
      <c r="L123" s="17"/>
      <c r="M123" s="17"/>
      <c r="N123" s="19"/>
      <c r="O123" s="17"/>
      <c r="P123" s="17"/>
      <c r="Q123" s="19"/>
      <c r="R123" s="17"/>
      <c r="S123" s="17"/>
      <c r="T123" s="19">
        <f t="shared" si="9"/>
        <v>4</v>
      </c>
      <c r="U123" s="17"/>
      <c r="V123" s="17"/>
      <c r="W123" s="19">
        <f t="shared" si="10"/>
        <v>12</v>
      </c>
      <c r="X123" s="24"/>
      <c r="Y123" s="43"/>
      <c r="Z123" s="134">
        <f t="shared" si="11"/>
        <v>21</v>
      </c>
      <c r="AA123" s="132" t="s">
        <v>545</v>
      </c>
      <c r="AB123" s="148"/>
      <c r="AC123" s="134">
        <f t="shared" si="12"/>
        <v>31</v>
      </c>
      <c r="AD123" s="280" t="s">
        <v>542</v>
      </c>
      <c r="AE123" s="57" t="s">
        <v>539</v>
      </c>
      <c r="AF123" s="134">
        <f t="shared" si="13"/>
        <v>31</v>
      </c>
      <c r="AG123" s="135" t="s">
        <v>554</v>
      </c>
      <c r="AH123" s="20" t="s">
        <v>544</v>
      </c>
      <c r="AI123" s="19">
        <f t="shared" si="14"/>
        <v>39</v>
      </c>
      <c r="AJ123" s="23"/>
      <c r="AK123" s="57" t="s">
        <v>382</v>
      </c>
      <c r="AL123" s="32"/>
      <c r="AM123" s="32"/>
      <c r="AN123" s="32"/>
      <c r="AO123" s="145">
        <f t="shared" si="15"/>
        <v>39</v>
      </c>
      <c r="AP123" s="23" t="s">
        <v>557</v>
      </c>
      <c r="AQ123" s="57" t="s">
        <v>573</v>
      </c>
      <c r="AR123" s="19"/>
      <c r="AS123" s="32"/>
      <c r="AT123" s="20"/>
      <c r="AU123" s="19"/>
      <c r="AV123" s="32"/>
      <c r="AW123" s="20"/>
      <c r="AX123" s="19"/>
      <c r="AY123" s="32"/>
      <c r="AZ123" s="20"/>
      <c r="BA123" s="19"/>
      <c r="BB123" s="32"/>
      <c r="BC123" s="20"/>
      <c r="BD123" s="19"/>
      <c r="BE123" s="32"/>
      <c r="BF123" s="20"/>
      <c r="BG123" s="19"/>
      <c r="BH123" s="32"/>
      <c r="BI123" s="20"/>
      <c r="BJ123" s="19"/>
      <c r="BK123" s="32"/>
      <c r="BL123" s="20"/>
      <c r="BM123" s="19"/>
      <c r="BN123" s="32"/>
      <c r="BO123" s="20"/>
      <c r="BP123" s="19"/>
      <c r="BQ123" s="32"/>
      <c r="BR123" s="20"/>
      <c r="BS123" s="19"/>
      <c r="BT123" s="32"/>
      <c r="BU123" s="20"/>
      <c r="BV123" s="19"/>
      <c r="BW123" s="32"/>
      <c r="BX123" s="20"/>
      <c r="BY123" s="19"/>
      <c r="BZ123" s="32"/>
      <c r="CA123" s="20"/>
      <c r="CB123" s="19"/>
      <c r="CC123" s="32"/>
      <c r="CD123" s="20"/>
      <c r="CE123" s="19"/>
      <c r="CF123" s="32"/>
      <c r="CG123" s="20"/>
      <c r="CH123" s="19"/>
      <c r="CI123" s="32"/>
      <c r="CJ123" s="20"/>
    </row>
    <row r="124" spans="2:88" ht="101.25" hidden="1" customHeight="1">
      <c r="B124" s="38">
        <f t="shared" si="6"/>
        <v>33</v>
      </c>
      <c r="C124" s="16">
        <f t="shared" si="7"/>
        <v>43724</v>
      </c>
      <c r="D124" s="226" t="s">
        <v>560</v>
      </c>
      <c r="E124" s="19"/>
      <c r="F124" s="17"/>
      <c r="G124" s="17"/>
      <c r="H124" s="19"/>
      <c r="I124" s="17"/>
      <c r="J124" s="17"/>
      <c r="K124" s="19"/>
      <c r="L124" s="17"/>
      <c r="M124" s="17"/>
      <c r="N124" s="19"/>
      <c r="O124" s="17"/>
      <c r="P124" s="17"/>
      <c r="Q124" s="19"/>
      <c r="R124" s="17"/>
      <c r="S124" s="17"/>
      <c r="T124" s="19">
        <f t="shared" si="9"/>
        <v>3</v>
      </c>
      <c r="U124" s="17"/>
      <c r="V124" s="17"/>
      <c r="W124" s="19">
        <f t="shared" si="10"/>
        <v>11</v>
      </c>
      <c r="X124" s="24" t="s">
        <v>362</v>
      </c>
      <c r="Y124" s="223" t="s">
        <v>161</v>
      </c>
      <c r="Z124" s="294">
        <f t="shared" si="11"/>
        <v>20</v>
      </c>
      <c r="AA124" s="295" t="s">
        <v>563</v>
      </c>
      <c r="AB124" s="296" t="s">
        <v>445</v>
      </c>
      <c r="AC124" s="19">
        <f t="shared" si="12"/>
        <v>30</v>
      </c>
      <c r="AD124" s="22" t="s">
        <v>537</v>
      </c>
      <c r="AE124" s="57" t="s">
        <v>540</v>
      </c>
      <c r="AF124" s="145">
        <f t="shared" si="13"/>
        <v>30</v>
      </c>
      <c r="AG124" s="22" t="s">
        <v>555</v>
      </c>
      <c r="AH124" s="20"/>
      <c r="AI124" s="145">
        <f t="shared" si="14"/>
        <v>38</v>
      </c>
      <c r="AJ124" s="23" t="s">
        <v>422</v>
      </c>
      <c r="AK124" s="31"/>
      <c r="AL124" s="18"/>
      <c r="AM124" s="18"/>
      <c r="AN124" s="18"/>
      <c r="AO124" s="145">
        <f t="shared" si="15"/>
        <v>38</v>
      </c>
      <c r="AP124" s="23" t="s">
        <v>572</v>
      </c>
      <c r="AQ124" s="31" t="s">
        <v>578</v>
      </c>
      <c r="AR124" s="19"/>
      <c r="AS124" s="32"/>
      <c r="AT124" s="32"/>
      <c r="AU124" s="19"/>
      <c r="AV124" s="32"/>
      <c r="AW124" s="32"/>
      <c r="AX124" s="19"/>
      <c r="AY124" s="32"/>
      <c r="AZ124" s="32"/>
      <c r="BA124" s="19"/>
      <c r="BB124" s="32"/>
      <c r="BC124" s="32"/>
      <c r="BD124" s="19"/>
      <c r="BE124" s="32"/>
      <c r="BF124" s="32"/>
      <c r="BG124" s="19"/>
      <c r="BH124" s="32"/>
      <c r="BI124" s="32"/>
      <c r="BJ124" s="19"/>
      <c r="BK124" s="32"/>
      <c r="BL124" s="32"/>
      <c r="BM124" s="19"/>
      <c r="BN124" s="32"/>
      <c r="BO124" s="32"/>
      <c r="BP124" s="19"/>
      <c r="BQ124" s="32"/>
      <c r="BR124" s="32"/>
      <c r="BS124" s="19"/>
      <c r="BT124" s="32"/>
      <c r="BU124" s="32"/>
      <c r="BV124" s="19"/>
      <c r="BW124" s="32"/>
      <c r="BX124" s="32"/>
      <c r="BY124" s="19"/>
      <c r="BZ124" s="32"/>
      <c r="CA124" s="32"/>
      <c r="CB124" s="19"/>
      <c r="CC124" s="32"/>
      <c r="CD124" s="32"/>
      <c r="CE124" s="19"/>
      <c r="CF124" s="32"/>
      <c r="CG124" s="32"/>
      <c r="CH124" s="19"/>
      <c r="CI124" s="32"/>
      <c r="CJ124" s="32"/>
    </row>
    <row r="125" spans="2:88" ht="121.5" hidden="1" customHeight="1">
      <c r="B125" s="38">
        <f t="shared" si="6"/>
        <v>34</v>
      </c>
      <c r="C125" s="16">
        <f t="shared" si="7"/>
        <v>43731</v>
      </c>
      <c r="D125" s="16" t="s">
        <v>558</v>
      </c>
      <c r="E125" s="19"/>
      <c r="F125" s="17"/>
      <c r="G125" s="17"/>
      <c r="H125" s="19"/>
      <c r="I125" s="17"/>
      <c r="J125" s="17"/>
      <c r="K125" s="19"/>
      <c r="L125" s="17"/>
      <c r="M125" s="17"/>
      <c r="N125" s="19"/>
      <c r="O125" s="17"/>
      <c r="P125" s="17"/>
      <c r="Q125" s="19"/>
      <c r="R125" s="17"/>
      <c r="S125" s="17"/>
      <c r="T125" s="19">
        <f t="shared" si="9"/>
        <v>2</v>
      </c>
      <c r="U125" s="17"/>
      <c r="V125" s="17"/>
      <c r="W125" s="19">
        <f t="shared" si="10"/>
        <v>10</v>
      </c>
      <c r="X125" s="28" t="s">
        <v>296</v>
      </c>
      <c r="Y125" s="18" t="s">
        <v>71</v>
      </c>
      <c r="Z125" s="137">
        <f t="shared" si="11"/>
        <v>19</v>
      </c>
      <c r="AA125" s="253" t="s">
        <v>470</v>
      </c>
      <c r="AB125" s="155" t="s">
        <v>462</v>
      </c>
      <c r="AC125" s="19">
        <f t="shared" si="12"/>
        <v>29</v>
      </c>
      <c r="AD125" s="22" t="s">
        <v>536</v>
      </c>
      <c r="AE125" s="57"/>
      <c r="AF125" s="19">
        <f t="shared" si="13"/>
        <v>29</v>
      </c>
      <c r="AG125" s="143" t="s">
        <v>556</v>
      </c>
      <c r="AH125" s="20" t="s">
        <v>548</v>
      </c>
      <c r="AI125" s="145">
        <f t="shared" si="14"/>
        <v>37</v>
      </c>
      <c r="AJ125" s="23" t="s">
        <v>391</v>
      </c>
      <c r="AK125" s="20" t="s">
        <v>396</v>
      </c>
      <c r="AL125" s="20"/>
      <c r="AM125" s="20"/>
      <c r="AN125" s="20"/>
      <c r="AO125" s="145">
        <f t="shared" si="15"/>
        <v>37</v>
      </c>
      <c r="AP125" s="23" t="s">
        <v>587</v>
      </c>
      <c r="AQ125" s="31" t="s">
        <v>566</v>
      </c>
      <c r="AR125" s="19"/>
      <c r="AS125" s="32"/>
      <c r="AT125" s="18"/>
      <c r="AU125" s="19"/>
      <c r="AV125" s="32"/>
      <c r="AW125" s="18"/>
      <c r="AX125" s="19"/>
      <c r="AY125" s="32"/>
      <c r="AZ125" s="18"/>
      <c r="BA125" s="19"/>
      <c r="BB125" s="32"/>
      <c r="BC125" s="18"/>
      <c r="BD125" s="19"/>
      <c r="BE125" s="32"/>
      <c r="BF125" s="18"/>
      <c r="BG125" s="19"/>
      <c r="BH125" s="32"/>
      <c r="BI125" s="18"/>
      <c r="BJ125" s="19"/>
      <c r="BK125" s="32"/>
      <c r="BL125" s="18"/>
      <c r="BM125" s="19"/>
      <c r="BN125" s="32"/>
      <c r="BO125" s="18"/>
      <c r="BP125" s="19"/>
      <c r="BQ125" s="32"/>
      <c r="BR125" s="18"/>
      <c r="BS125" s="19"/>
      <c r="BT125" s="32"/>
      <c r="BU125" s="18"/>
      <c r="BV125" s="19"/>
      <c r="BW125" s="32"/>
      <c r="BX125" s="18"/>
      <c r="BY125" s="19"/>
      <c r="BZ125" s="32"/>
      <c r="CA125" s="18"/>
      <c r="CB125" s="19"/>
      <c r="CC125" s="32"/>
      <c r="CD125" s="18"/>
      <c r="CE125" s="19"/>
      <c r="CF125" s="32"/>
      <c r="CG125" s="18"/>
      <c r="CH125" s="19"/>
      <c r="CI125" s="32"/>
      <c r="CJ125" s="18"/>
    </row>
    <row r="126" spans="2:88" ht="183" hidden="1" customHeight="1">
      <c r="B126" s="38">
        <f t="shared" si="6"/>
        <v>35</v>
      </c>
      <c r="C126" s="16">
        <f t="shared" si="7"/>
        <v>43738</v>
      </c>
      <c r="D126" s="16"/>
      <c r="E126" s="19"/>
      <c r="F126" s="17"/>
      <c r="G126" s="17"/>
      <c r="H126" s="19"/>
      <c r="I126" s="17"/>
      <c r="J126" s="17"/>
      <c r="K126" s="19"/>
      <c r="L126" s="17"/>
      <c r="M126" s="17"/>
      <c r="N126" s="19"/>
      <c r="O126" s="17"/>
      <c r="P126" s="17"/>
      <c r="Q126" s="19"/>
      <c r="R126" s="17"/>
      <c r="S126" s="17"/>
      <c r="T126" s="19">
        <f t="shared" si="9"/>
        <v>1</v>
      </c>
      <c r="U126" s="9" t="s">
        <v>105</v>
      </c>
      <c r="V126" s="17"/>
      <c r="W126" s="19">
        <f t="shared" si="10"/>
        <v>9</v>
      </c>
      <c r="X126" s="28"/>
      <c r="Y126" s="42"/>
      <c r="Z126" s="130">
        <f t="shared" si="11"/>
        <v>18</v>
      </c>
      <c r="AA126" s="251" t="s">
        <v>472</v>
      </c>
      <c r="AB126" s="204"/>
      <c r="AC126" s="19">
        <f t="shared" si="12"/>
        <v>28</v>
      </c>
      <c r="AD126" s="281" t="s">
        <v>526</v>
      </c>
      <c r="AE126" s="265"/>
      <c r="AF126" s="19">
        <f t="shared" si="13"/>
        <v>28</v>
      </c>
      <c r="AG126" s="50" t="s">
        <v>549</v>
      </c>
      <c r="AH126" s="265"/>
      <c r="AI126" s="145">
        <f t="shared" si="14"/>
        <v>36</v>
      </c>
      <c r="AJ126" s="23" t="s">
        <v>398</v>
      </c>
      <c r="AK126" s="20" t="s">
        <v>387</v>
      </c>
      <c r="AL126" s="31"/>
      <c r="AM126" s="31"/>
      <c r="AN126" s="31"/>
      <c r="AO126" s="145">
        <f t="shared" si="15"/>
        <v>36</v>
      </c>
      <c r="AP126" s="23" t="s">
        <v>588</v>
      </c>
      <c r="AQ126" s="20" t="s">
        <v>579</v>
      </c>
      <c r="AR126" s="19">
        <f t="shared" ref="AR126:AR171" si="16">AR127+1</f>
        <v>46</v>
      </c>
      <c r="AS126" s="32"/>
      <c r="AT126" s="20"/>
      <c r="AU126" s="19"/>
      <c r="AV126" s="32"/>
      <c r="AW126" s="20"/>
      <c r="AX126" s="19"/>
      <c r="AY126" s="32"/>
      <c r="AZ126" s="20"/>
      <c r="BA126" s="19"/>
      <c r="BB126" s="32"/>
      <c r="BC126" s="20"/>
      <c r="BD126" s="19"/>
      <c r="BE126" s="32"/>
      <c r="BF126" s="20"/>
      <c r="BG126" s="19"/>
      <c r="BH126" s="32"/>
      <c r="BI126" s="20"/>
      <c r="BJ126" s="19"/>
      <c r="BK126" s="32"/>
      <c r="BL126" s="20"/>
      <c r="BM126" s="19"/>
      <c r="BN126" s="32"/>
      <c r="BO126" s="20"/>
      <c r="BP126" s="19"/>
      <c r="BQ126" s="32"/>
      <c r="BR126" s="20"/>
      <c r="BS126" s="19"/>
      <c r="BT126" s="32"/>
      <c r="BU126" s="20"/>
      <c r="BV126" s="19"/>
      <c r="BW126" s="32"/>
      <c r="BX126" s="20"/>
      <c r="BY126" s="19"/>
      <c r="BZ126" s="32"/>
      <c r="CA126" s="20"/>
      <c r="CB126" s="19"/>
      <c r="CC126" s="32"/>
      <c r="CD126" s="20"/>
      <c r="CE126" s="19"/>
      <c r="CF126" s="32"/>
      <c r="CG126" s="20"/>
      <c r="CH126" s="19"/>
      <c r="CI126" s="32"/>
      <c r="CJ126" s="20"/>
    </row>
    <row r="127" spans="2:88" ht="141.75" hidden="1" customHeight="1">
      <c r="B127" s="38">
        <f t="shared" si="6"/>
        <v>36</v>
      </c>
      <c r="C127" s="16">
        <f t="shared" si="7"/>
        <v>43745</v>
      </c>
      <c r="D127" s="16" t="s">
        <v>561</v>
      </c>
      <c r="E127" s="19"/>
      <c r="F127" s="17"/>
      <c r="G127" s="17"/>
      <c r="H127" s="19"/>
      <c r="I127" s="17"/>
      <c r="J127" s="17"/>
      <c r="K127" s="19"/>
      <c r="L127" s="17"/>
      <c r="M127" s="17"/>
      <c r="N127" s="19"/>
      <c r="O127" s="17"/>
      <c r="P127" s="17"/>
      <c r="Q127" s="19"/>
      <c r="R127" s="17"/>
      <c r="S127" s="17"/>
      <c r="T127" s="19">
        <v>0</v>
      </c>
      <c r="U127" s="33" t="s">
        <v>106</v>
      </c>
      <c r="V127" s="17"/>
      <c r="W127" s="19">
        <f t="shared" si="10"/>
        <v>8</v>
      </c>
      <c r="X127" s="28" t="s">
        <v>361</v>
      </c>
      <c r="Y127" s="17" t="s">
        <v>408</v>
      </c>
      <c r="Z127" s="19">
        <f t="shared" si="11"/>
        <v>17</v>
      </c>
      <c r="AA127" s="252" t="s">
        <v>471</v>
      </c>
      <c r="AB127" s="142" t="s">
        <v>564</v>
      </c>
      <c r="AC127" s="137">
        <f t="shared" si="12"/>
        <v>27</v>
      </c>
      <c r="AD127" s="143" t="s">
        <v>475</v>
      </c>
      <c r="AE127" s="291" t="s">
        <v>517</v>
      </c>
      <c r="AF127" s="137">
        <f t="shared" si="13"/>
        <v>27</v>
      </c>
      <c r="AG127" s="143" t="s">
        <v>550</v>
      </c>
      <c r="AH127" s="205" t="s">
        <v>226</v>
      </c>
      <c r="AI127" s="19">
        <f t="shared" si="14"/>
        <v>35</v>
      </c>
      <c r="AJ127" s="50" t="s">
        <v>407</v>
      </c>
      <c r="AK127" s="32"/>
      <c r="AL127" s="20"/>
      <c r="AM127" s="20"/>
      <c r="AN127" s="20"/>
      <c r="AO127" s="19">
        <f t="shared" si="15"/>
        <v>35</v>
      </c>
      <c r="AP127" s="147" t="s">
        <v>584</v>
      </c>
      <c r="AQ127" s="20" t="s">
        <v>575</v>
      </c>
      <c r="AR127" s="19">
        <f t="shared" si="16"/>
        <v>45</v>
      </c>
      <c r="AS127" s="32"/>
      <c r="AT127" s="31"/>
      <c r="AU127" s="19"/>
      <c r="AV127" s="32"/>
      <c r="AW127" s="20"/>
      <c r="AX127" s="19"/>
      <c r="AY127" s="32"/>
      <c r="AZ127" s="20"/>
      <c r="BA127" s="19"/>
      <c r="BB127" s="32"/>
      <c r="BC127" s="20"/>
      <c r="BD127" s="19"/>
      <c r="BE127" s="32"/>
      <c r="BF127" s="20"/>
      <c r="BG127" s="19"/>
      <c r="BH127" s="32"/>
      <c r="BI127" s="20"/>
      <c r="BJ127" s="19"/>
      <c r="BK127" s="32"/>
      <c r="BL127" s="20"/>
      <c r="BM127" s="19"/>
      <c r="BN127" s="32"/>
      <c r="BO127" s="20"/>
      <c r="BP127" s="19"/>
      <c r="BQ127" s="32"/>
      <c r="BR127" s="20"/>
      <c r="BS127" s="19"/>
      <c r="BT127" s="32"/>
      <c r="BU127" s="20"/>
      <c r="BV127" s="19"/>
      <c r="BW127" s="32"/>
      <c r="BX127" s="20"/>
      <c r="BY127" s="19"/>
      <c r="BZ127" s="32"/>
      <c r="CA127" s="20"/>
      <c r="CB127" s="19"/>
      <c r="CC127" s="32"/>
      <c r="CD127" s="20"/>
      <c r="CE127" s="19"/>
      <c r="CF127" s="32"/>
      <c r="CG127" s="20"/>
      <c r="CH127" s="19"/>
      <c r="CI127" s="32"/>
      <c r="CJ127" s="20"/>
    </row>
    <row r="128" spans="2:88" ht="121.5" hidden="1" customHeight="1">
      <c r="B128" s="15">
        <f t="shared" si="6"/>
        <v>37</v>
      </c>
      <c r="C128" s="37">
        <f t="shared" si="7"/>
        <v>43752</v>
      </c>
      <c r="D128" s="37"/>
      <c r="E128" s="19"/>
      <c r="F128" s="17"/>
      <c r="G128" s="17"/>
      <c r="H128" s="19"/>
      <c r="I128" s="17"/>
      <c r="J128" s="17"/>
      <c r="K128" s="19"/>
      <c r="L128" s="17"/>
      <c r="M128" s="17"/>
      <c r="N128" s="19"/>
      <c r="O128" s="17"/>
      <c r="P128" s="17"/>
      <c r="Q128" s="19"/>
      <c r="R128" s="17"/>
      <c r="S128" s="17"/>
      <c r="T128" s="19"/>
      <c r="U128" s="17"/>
      <c r="V128" s="17"/>
      <c r="W128" s="19">
        <f t="shared" si="10"/>
        <v>7</v>
      </c>
      <c r="X128" s="17"/>
      <c r="Y128" s="17"/>
      <c r="Z128" s="19">
        <f t="shared" si="11"/>
        <v>16</v>
      </c>
      <c r="AA128" s="253"/>
      <c r="AB128" s="52" t="s">
        <v>565</v>
      </c>
      <c r="AC128" s="19">
        <f t="shared" si="12"/>
        <v>26</v>
      </c>
      <c r="AD128" s="143" t="s">
        <v>450</v>
      </c>
      <c r="AE128" s="142"/>
      <c r="AF128" s="19">
        <f t="shared" si="13"/>
        <v>26</v>
      </c>
      <c r="AG128" s="143" t="s">
        <v>601</v>
      </c>
      <c r="AH128" s="142" t="s">
        <v>360</v>
      </c>
      <c r="AI128" s="19">
        <f t="shared" si="14"/>
        <v>34</v>
      </c>
      <c r="AJ128" s="135"/>
      <c r="AK128" s="20"/>
      <c r="AL128" s="20"/>
      <c r="AM128" s="20"/>
      <c r="AN128" s="20"/>
      <c r="AO128" s="19">
        <f t="shared" si="15"/>
        <v>34</v>
      </c>
      <c r="AP128" s="23" t="s">
        <v>574</v>
      </c>
      <c r="AQ128" s="32"/>
      <c r="AR128" s="19">
        <f t="shared" si="16"/>
        <v>44</v>
      </c>
      <c r="AS128" s="32"/>
      <c r="AT128" s="32"/>
      <c r="AU128" s="19"/>
      <c r="AV128" s="32"/>
      <c r="AW128" s="20"/>
      <c r="AX128" s="19"/>
      <c r="AY128" s="32"/>
      <c r="AZ128" s="20"/>
      <c r="BA128" s="19"/>
      <c r="BB128" s="32"/>
      <c r="BC128" s="20"/>
      <c r="BD128" s="19"/>
      <c r="BE128" s="32"/>
      <c r="BF128" s="20"/>
      <c r="BG128" s="19"/>
      <c r="BH128" s="32"/>
      <c r="BI128" s="20"/>
      <c r="BJ128" s="19"/>
      <c r="BK128" s="32"/>
      <c r="BL128" s="20"/>
      <c r="BM128" s="19"/>
      <c r="BN128" s="32"/>
      <c r="BO128" s="20"/>
      <c r="BP128" s="19"/>
      <c r="BQ128" s="32"/>
      <c r="BR128" s="20"/>
      <c r="BS128" s="19"/>
      <c r="BT128" s="32"/>
      <c r="BU128" s="20"/>
      <c r="BV128" s="19"/>
      <c r="BW128" s="32"/>
      <c r="BX128" s="20"/>
      <c r="BY128" s="19"/>
      <c r="BZ128" s="32"/>
      <c r="CA128" s="20"/>
      <c r="CB128" s="19"/>
      <c r="CC128" s="32"/>
      <c r="CD128" s="20"/>
      <c r="CE128" s="19"/>
      <c r="CF128" s="32"/>
      <c r="CG128" s="20"/>
      <c r="CH128" s="19"/>
      <c r="CI128" s="32"/>
      <c r="CJ128" s="20"/>
    </row>
    <row r="129" spans="2:88" ht="81" hidden="1" customHeight="1">
      <c r="B129" s="38">
        <f t="shared" si="6"/>
        <v>38</v>
      </c>
      <c r="C129" s="37">
        <f t="shared" si="7"/>
        <v>43759</v>
      </c>
      <c r="D129" s="127" t="s">
        <v>562</v>
      </c>
      <c r="E129" s="19"/>
      <c r="F129" s="17"/>
      <c r="G129" s="17"/>
      <c r="H129" s="19"/>
      <c r="I129" s="17"/>
      <c r="J129" s="17"/>
      <c r="K129" s="19"/>
      <c r="L129" s="17"/>
      <c r="M129" s="17"/>
      <c r="N129" s="19"/>
      <c r="O129" s="17"/>
      <c r="P129" s="17"/>
      <c r="Q129" s="19"/>
      <c r="R129" s="17"/>
      <c r="S129" s="17"/>
      <c r="T129" s="19"/>
      <c r="U129" s="17"/>
      <c r="V129" s="17"/>
      <c r="W129" s="19">
        <f t="shared" si="10"/>
        <v>6</v>
      </c>
      <c r="X129" s="17"/>
      <c r="Y129" s="17" t="s">
        <v>162</v>
      </c>
      <c r="Z129" s="19">
        <f t="shared" si="11"/>
        <v>15</v>
      </c>
      <c r="AA129" s="224"/>
      <c r="AB129" s="52"/>
      <c r="AC129" s="19">
        <f t="shared" si="12"/>
        <v>25</v>
      </c>
      <c r="AD129" s="274" t="s">
        <v>451</v>
      </c>
      <c r="AE129" s="20"/>
      <c r="AF129" s="19">
        <f t="shared" si="13"/>
        <v>25</v>
      </c>
      <c r="AG129" s="254" t="s">
        <v>606</v>
      </c>
      <c r="AH129" s="142"/>
      <c r="AI129" s="19">
        <f t="shared" si="14"/>
        <v>33</v>
      </c>
      <c r="AJ129" s="135" t="s">
        <v>434</v>
      </c>
      <c r="AK129" s="20"/>
      <c r="AL129" s="19">
        <f t="shared" ref="AL129:AL164" si="17">AL130+1</f>
        <v>36</v>
      </c>
      <c r="AM129" s="17"/>
      <c r="AN129" s="32"/>
      <c r="AO129" s="19">
        <f t="shared" si="15"/>
        <v>33</v>
      </c>
      <c r="AP129" s="23" t="s">
        <v>547</v>
      </c>
      <c r="AQ129" s="20"/>
      <c r="AR129" s="19">
        <f t="shared" si="16"/>
        <v>43</v>
      </c>
      <c r="AS129" s="246"/>
      <c r="AT129" s="18"/>
      <c r="AU129" s="19"/>
      <c r="AV129" s="32"/>
      <c r="AW129" s="20"/>
      <c r="AX129" s="19"/>
      <c r="AY129" s="32"/>
      <c r="AZ129" s="20"/>
      <c r="BA129" s="19"/>
      <c r="BB129" s="32"/>
      <c r="BC129" s="20"/>
      <c r="BD129" s="19"/>
      <c r="BE129" s="32"/>
      <c r="BF129" s="20"/>
      <c r="BG129" s="19"/>
      <c r="BH129" s="32"/>
      <c r="BI129" s="20"/>
      <c r="BJ129" s="19"/>
      <c r="BK129" s="32"/>
      <c r="BL129" s="20"/>
      <c r="BM129" s="19"/>
      <c r="BN129" s="32"/>
      <c r="BO129" s="20"/>
      <c r="BP129" s="19"/>
      <c r="BQ129" s="32"/>
      <c r="BR129" s="20"/>
      <c r="BS129" s="19"/>
      <c r="BT129" s="32"/>
      <c r="BU129" s="20"/>
      <c r="BV129" s="19"/>
      <c r="BW129" s="32"/>
      <c r="BX129" s="20"/>
      <c r="BY129" s="19"/>
      <c r="BZ129" s="32"/>
      <c r="CA129" s="20"/>
      <c r="CB129" s="19"/>
      <c r="CC129" s="32"/>
      <c r="CD129" s="20"/>
      <c r="CE129" s="19"/>
      <c r="CF129" s="32"/>
      <c r="CG129" s="20"/>
      <c r="CH129" s="19"/>
      <c r="CI129" s="32"/>
      <c r="CJ129" s="20"/>
    </row>
    <row r="130" spans="2:88" ht="145.5" hidden="1" customHeight="1">
      <c r="B130" s="38">
        <f t="shared" si="6"/>
        <v>39</v>
      </c>
      <c r="C130" s="37">
        <f t="shared" si="7"/>
        <v>43766</v>
      </c>
      <c r="D130" s="37"/>
      <c r="E130" s="19"/>
      <c r="F130" s="17"/>
      <c r="G130" s="17"/>
      <c r="H130" s="19"/>
      <c r="I130" s="17"/>
      <c r="J130" s="17"/>
      <c r="K130" s="19"/>
      <c r="L130" s="17"/>
      <c r="M130" s="17"/>
      <c r="N130" s="19"/>
      <c r="O130" s="17"/>
      <c r="P130" s="17"/>
      <c r="Q130" s="19"/>
      <c r="R130" s="17"/>
      <c r="S130" s="17"/>
      <c r="T130" s="19"/>
      <c r="U130" s="17"/>
      <c r="V130" s="17"/>
      <c r="W130" s="19">
        <f t="shared" si="10"/>
        <v>5</v>
      </c>
      <c r="X130" s="17"/>
      <c r="Y130" s="17"/>
      <c r="Z130" s="19">
        <f t="shared" si="11"/>
        <v>14</v>
      </c>
      <c r="AA130" s="24"/>
      <c r="AB130" s="20"/>
      <c r="AC130" s="19">
        <f t="shared" si="12"/>
        <v>24</v>
      </c>
      <c r="AD130" s="28"/>
      <c r="AE130" s="43"/>
      <c r="AF130" s="19">
        <f t="shared" si="13"/>
        <v>24</v>
      </c>
      <c r="AG130" s="28" t="s">
        <v>405</v>
      </c>
      <c r="AH130" s="43" t="s">
        <v>607</v>
      </c>
      <c r="AI130" s="19">
        <f t="shared" si="14"/>
        <v>32</v>
      </c>
      <c r="AJ130" s="22" t="s">
        <v>435</v>
      </c>
      <c r="AK130" s="20"/>
      <c r="AL130" s="19">
        <f t="shared" si="17"/>
        <v>35</v>
      </c>
      <c r="AM130" s="18"/>
      <c r="AN130" s="18"/>
      <c r="AO130" s="19">
        <f t="shared" si="15"/>
        <v>32</v>
      </c>
      <c r="AP130" s="23" t="s">
        <v>519</v>
      </c>
      <c r="AQ130" s="20" t="s">
        <v>474</v>
      </c>
      <c r="AR130" s="19">
        <f t="shared" si="16"/>
        <v>42</v>
      </c>
      <c r="AS130" s="32"/>
      <c r="AT130" s="57"/>
      <c r="AU130" s="19"/>
      <c r="AV130" s="32"/>
      <c r="AW130" s="32"/>
      <c r="AX130" s="19"/>
      <c r="AY130" s="32"/>
      <c r="AZ130" s="32"/>
      <c r="BA130" s="19"/>
      <c r="BB130" s="32"/>
      <c r="BC130" s="32"/>
      <c r="BD130" s="19"/>
      <c r="BE130" s="32"/>
      <c r="BF130" s="32"/>
      <c r="BG130" s="19"/>
      <c r="BH130" s="32"/>
      <c r="BI130" s="32"/>
      <c r="BJ130" s="19"/>
      <c r="BK130" s="32"/>
      <c r="BL130" s="32"/>
      <c r="BM130" s="19"/>
      <c r="BN130" s="32"/>
      <c r="BO130" s="32"/>
      <c r="BP130" s="19"/>
      <c r="BQ130" s="32"/>
      <c r="BR130" s="32"/>
      <c r="BS130" s="19"/>
      <c r="BT130" s="32"/>
      <c r="BU130" s="32"/>
      <c r="BV130" s="19"/>
      <c r="BW130" s="32"/>
      <c r="BX130" s="32"/>
      <c r="BY130" s="19"/>
      <c r="BZ130" s="32"/>
      <c r="CA130" s="32"/>
      <c r="CB130" s="19"/>
      <c r="CC130" s="32"/>
      <c r="CD130" s="32"/>
      <c r="CE130" s="19"/>
      <c r="CF130" s="32"/>
      <c r="CG130" s="32"/>
      <c r="CH130" s="19"/>
      <c r="CI130" s="32"/>
      <c r="CJ130" s="32"/>
    </row>
    <row r="131" spans="2:88" ht="121.5" hidden="1" customHeight="1">
      <c r="B131" s="38">
        <f t="shared" si="6"/>
        <v>40</v>
      </c>
      <c r="C131" s="37">
        <f t="shared" si="7"/>
        <v>43773</v>
      </c>
      <c r="D131" s="37"/>
      <c r="E131" s="19"/>
      <c r="F131" s="17"/>
      <c r="G131" s="17"/>
      <c r="H131" s="19"/>
      <c r="I131" s="17"/>
      <c r="J131" s="17"/>
      <c r="K131" s="19"/>
      <c r="L131" s="17"/>
      <c r="M131" s="17"/>
      <c r="N131" s="19"/>
      <c r="O131" s="17"/>
      <c r="P131" s="17"/>
      <c r="Q131" s="19"/>
      <c r="R131" s="17"/>
      <c r="S131" s="17"/>
      <c r="T131" s="19"/>
      <c r="U131" s="17"/>
      <c r="V131" s="17"/>
      <c r="W131" s="19">
        <f t="shared" si="10"/>
        <v>4</v>
      </c>
      <c r="X131" s="17"/>
      <c r="Y131" s="17"/>
      <c r="Z131" s="19">
        <f t="shared" si="11"/>
        <v>13</v>
      </c>
      <c r="AA131" s="224"/>
      <c r="AB131" s="43"/>
      <c r="AC131" s="19">
        <f t="shared" si="12"/>
        <v>23</v>
      </c>
      <c r="AD131" s="224" t="s">
        <v>452</v>
      </c>
      <c r="AE131" s="26"/>
      <c r="AF131" s="19">
        <f t="shared" si="13"/>
        <v>23</v>
      </c>
      <c r="AG131" s="224" t="s">
        <v>452</v>
      </c>
      <c r="AH131" s="26" t="s">
        <v>608</v>
      </c>
      <c r="AI131" s="19">
        <f t="shared" si="14"/>
        <v>31</v>
      </c>
      <c r="AJ131" s="143" t="s">
        <v>436</v>
      </c>
      <c r="AK131" s="20"/>
      <c r="AL131" s="19">
        <f t="shared" si="17"/>
        <v>34</v>
      </c>
      <c r="AM131" s="20"/>
      <c r="AN131" s="20"/>
      <c r="AO131" s="19">
        <f t="shared" si="15"/>
        <v>31</v>
      </c>
      <c r="AP131" s="22" t="s">
        <v>600</v>
      </c>
      <c r="AQ131" s="20"/>
      <c r="AR131" s="19">
        <f t="shared" si="16"/>
        <v>41</v>
      </c>
      <c r="AS131" s="147" t="s">
        <v>641</v>
      </c>
      <c r="AT131" s="57"/>
      <c r="AU131" s="19"/>
      <c r="AV131" s="32"/>
      <c r="AW131" s="20"/>
      <c r="AX131" s="19"/>
      <c r="AY131" s="32"/>
      <c r="AZ131" s="20"/>
      <c r="BA131" s="19"/>
      <c r="BB131" s="32"/>
      <c r="BC131" s="20"/>
      <c r="BD131" s="19"/>
      <c r="BE131" s="32"/>
      <c r="BF131" s="20"/>
      <c r="BG131" s="19"/>
      <c r="BH131" s="32"/>
      <c r="BI131" s="20"/>
      <c r="BJ131" s="19"/>
      <c r="BK131" s="32"/>
      <c r="BL131" s="20"/>
      <c r="BM131" s="19"/>
      <c r="BN131" s="32"/>
      <c r="BO131" s="20"/>
      <c r="BP131" s="19"/>
      <c r="BQ131" s="32"/>
      <c r="BR131" s="20"/>
      <c r="BS131" s="19"/>
      <c r="BT131" s="32"/>
      <c r="BU131" s="20"/>
      <c r="BV131" s="19"/>
      <c r="BW131" s="32"/>
      <c r="BX131" s="20"/>
      <c r="BY131" s="19"/>
      <c r="BZ131" s="32"/>
      <c r="CA131" s="20"/>
      <c r="CB131" s="19"/>
      <c r="CC131" s="32"/>
      <c r="CD131" s="20"/>
      <c r="CE131" s="19"/>
      <c r="CF131" s="32"/>
      <c r="CG131" s="20"/>
      <c r="CH131" s="19"/>
      <c r="CI131" s="32"/>
      <c r="CJ131" s="20"/>
    </row>
    <row r="132" spans="2:88" ht="183" hidden="1" customHeight="1">
      <c r="B132" s="38">
        <f t="shared" si="6"/>
        <v>41</v>
      </c>
      <c r="C132" s="37">
        <f t="shared" si="7"/>
        <v>43780</v>
      </c>
      <c r="D132" s="127"/>
      <c r="E132" s="19"/>
      <c r="F132" s="17"/>
      <c r="G132" s="17"/>
      <c r="H132" s="19"/>
      <c r="I132" s="17"/>
      <c r="J132" s="17"/>
      <c r="K132" s="19"/>
      <c r="L132" s="17"/>
      <c r="M132" s="17"/>
      <c r="N132" s="19"/>
      <c r="O132" s="17"/>
      <c r="P132" s="17"/>
      <c r="Q132" s="19"/>
      <c r="R132" s="17"/>
      <c r="S132" s="17"/>
      <c r="T132" s="19"/>
      <c r="U132" s="17"/>
      <c r="V132" s="17"/>
      <c r="W132" s="19">
        <f t="shared" si="10"/>
        <v>3</v>
      </c>
      <c r="X132" s="17"/>
      <c r="Y132" s="17"/>
      <c r="Z132" s="19">
        <f t="shared" si="11"/>
        <v>12</v>
      </c>
      <c r="AA132" s="224"/>
      <c r="AB132" s="278"/>
      <c r="AC132" s="19">
        <f t="shared" si="12"/>
        <v>22</v>
      </c>
      <c r="AD132" s="132" t="s">
        <v>527</v>
      </c>
      <c r="AE132" s="58"/>
      <c r="AF132" s="19">
        <f t="shared" si="13"/>
        <v>22</v>
      </c>
      <c r="AG132" s="132"/>
      <c r="AH132" s="309" t="s">
        <v>603</v>
      </c>
      <c r="AI132" s="19">
        <f t="shared" si="14"/>
        <v>30</v>
      </c>
      <c r="AJ132" s="50" t="s">
        <v>425</v>
      </c>
      <c r="AK132" s="262"/>
      <c r="AL132" s="19">
        <f t="shared" si="17"/>
        <v>33</v>
      </c>
      <c r="AM132" s="171"/>
      <c r="AN132" s="201"/>
      <c r="AO132" s="19">
        <f t="shared" si="15"/>
        <v>30</v>
      </c>
      <c r="AP132" s="254" t="s">
        <v>637</v>
      </c>
      <c r="AQ132" s="205" t="s">
        <v>605</v>
      </c>
      <c r="AR132" s="19">
        <f t="shared" si="16"/>
        <v>40</v>
      </c>
      <c r="AS132" s="147" t="s">
        <v>642</v>
      </c>
      <c r="AT132" s="57" t="s">
        <v>521</v>
      </c>
      <c r="AU132" s="19"/>
      <c r="AV132" s="32"/>
      <c r="AW132" s="32"/>
      <c r="AX132" s="19"/>
      <c r="AY132" s="32"/>
      <c r="AZ132" s="32"/>
      <c r="BA132" s="19"/>
      <c r="BB132" s="32"/>
      <c r="BC132" s="32"/>
      <c r="BD132" s="19"/>
      <c r="BE132" s="32"/>
      <c r="BF132" s="32"/>
      <c r="BG132" s="19"/>
      <c r="BH132" s="32"/>
      <c r="BI132" s="32"/>
      <c r="BJ132" s="19"/>
      <c r="BK132" s="32"/>
      <c r="BL132" s="32"/>
      <c r="BM132" s="19"/>
      <c r="BN132" s="32"/>
      <c r="BO132" s="32"/>
      <c r="BP132" s="19"/>
      <c r="BQ132" s="32"/>
      <c r="BR132" s="32"/>
      <c r="BS132" s="19"/>
      <c r="BT132" s="32"/>
      <c r="BU132" s="32"/>
      <c r="BV132" s="19"/>
      <c r="BW132" s="32"/>
      <c r="BX132" s="32"/>
      <c r="BY132" s="19"/>
      <c r="BZ132" s="32"/>
      <c r="CA132" s="32"/>
      <c r="CB132" s="19"/>
      <c r="CC132" s="32"/>
      <c r="CD132" s="32"/>
      <c r="CE132" s="19"/>
      <c r="CF132" s="32"/>
      <c r="CG132" s="32"/>
      <c r="CH132" s="19"/>
      <c r="CI132" s="32"/>
      <c r="CJ132" s="32"/>
    </row>
    <row r="133" spans="2:88" ht="101.25" hidden="1" customHeight="1">
      <c r="B133" s="38">
        <f t="shared" si="6"/>
        <v>42</v>
      </c>
      <c r="C133" s="37">
        <f t="shared" si="7"/>
        <v>43787</v>
      </c>
      <c r="D133" s="37"/>
      <c r="E133" s="19"/>
      <c r="F133" s="17"/>
      <c r="G133" s="17"/>
      <c r="H133" s="19"/>
      <c r="I133" s="17"/>
      <c r="J133" s="17"/>
      <c r="K133" s="19"/>
      <c r="L133" s="17"/>
      <c r="M133" s="17"/>
      <c r="N133" s="19"/>
      <c r="O133" s="17"/>
      <c r="P133" s="17"/>
      <c r="Q133" s="19"/>
      <c r="R133" s="17"/>
      <c r="S133" s="17"/>
      <c r="T133" s="19"/>
      <c r="U133" s="17"/>
      <c r="V133" s="17"/>
      <c r="W133" s="19">
        <f t="shared" si="10"/>
        <v>2</v>
      </c>
      <c r="X133" s="17"/>
      <c r="Y133" s="17"/>
      <c r="Z133" s="19">
        <f t="shared" si="11"/>
        <v>11</v>
      </c>
      <c r="AA133" s="28" t="s">
        <v>463</v>
      </c>
      <c r="AB133" s="20" t="s">
        <v>347</v>
      </c>
      <c r="AC133" s="19">
        <f t="shared" si="12"/>
        <v>21</v>
      </c>
      <c r="AD133" s="293" t="s">
        <v>529</v>
      </c>
      <c r="AE133" s="148" t="s">
        <v>528</v>
      </c>
      <c r="AF133" s="19">
        <f t="shared" si="13"/>
        <v>21</v>
      </c>
      <c r="AG133" s="293" t="s">
        <v>595</v>
      </c>
      <c r="AH133" s="309"/>
      <c r="AI133" s="134">
        <f t="shared" si="14"/>
        <v>29</v>
      </c>
      <c r="AJ133" s="143" t="s">
        <v>437</v>
      </c>
      <c r="AK133" s="205" t="s">
        <v>226</v>
      </c>
      <c r="AL133" s="210">
        <f t="shared" si="17"/>
        <v>32</v>
      </c>
      <c r="AM133" s="211"/>
      <c r="AN133" s="211"/>
      <c r="AO133" s="134">
        <f t="shared" si="15"/>
        <v>29</v>
      </c>
      <c r="AP133" s="50" t="s">
        <v>670</v>
      </c>
      <c r="AQ133" s="205" t="s">
        <v>621</v>
      </c>
      <c r="AR133" s="19">
        <f t="shared" si="16"/>
        <v>39</v>
      </c>
      <c r="AS133" s="147" t="s">
        <v>625</v>
      </c>
      <c r="AT133" s="57" t="s">
        <v>626</v>
      </c>
      <c r="AU133" s="19"/>
      <c r="AV133" s="32"/>
      <c r="AW133" s="18"/>
      <c r="AX133" s="19"/>
      <c r="AY133" s="32"/>
      <c r="AZ133" s="18"/>
      <c r="BA133" s="19"/>
      <c r="BB133" s="32"/>
      <c r="BC133" s="18"/>
      <c r="BD133" s="19"/>
      <c r="BE133" s="32"/>
      <c r="BF133" s="18"/>
      <c r="BG133" s="19"/>
      <c r="BH133" s="32"/>
      <c r="BI133" s="18"/>
      <c r="BJ133" s="19"/>
      <c r="BK133" s="32"/>
      <c r="BL133" s="18"/>
      <c r="BM133" s="19"/>
      <c r="BN133" s="32"/>
      <c r="BO133" s="18"/>
      <c r="BP133" s="19"/>
      <c r="BQ133" s="32"/>
      <c r="BR133" s="18"/>
      <c r="BS133" s="19"/>
      <c r="BT133" s="32"/>
      <c r="BU133" s="18"/>
      <c r="BV133" s="19"/>
      <c r="BW133" s="32"/>
      <c r="BX133" s="18"/>
      <c r="BY133" s="19"/>
      <c r="BZ133" s="32"/>
      <c r="CA133" s="18"/>
      <c r="CB133" s="19"/>
      <c r="CC133" s="32"/>
      <c r="CD133" s="18"/>
      <c r="CE133" s="19"/>
      <c r="CF133" s="32"/>
      <c r="CG133" s="18"/>
      <c r="CH133" s="19"/>
      <c r="CI133" s="32"/>
      <c r="CJ133" s="18"/>
    </row>
    <row r="134" spans="2:88" ht="121.5" hidden="1" customHeight="1">
      <c r="B134" s="38">
        <f t="shared" si="6"/>
        <v>43</v>
      </c>
      <c r="C134" s="45">
        <f t="shared" si="7"/>
        <v>43794</v>
      </c>
      <c r="D134" s="225" t="s">
        <v>330</v>
      </c>
      <c r="E134" s="19"/>
      <c r="F134" s="17"/>
      <c r="G134" s="17"/>
      <c r="H134" s="19"/>
      <c r="I134" s="17"/>
      <c r="J134" s="17"/>
      <c r="K134" s="19"/>
      <c r="L134" s="17"/>
      <c r="M134" s="17"/>
      <c r="N134" s="19"/>
      <c r="O134" s="17"/>
      <c r="P134" s="17"/>
      <c r="Q134" s="19"/>
      <c r="R134" s="17"/>
      <c r="S134" s="17"/>
      <c r="T134" s="19"/>
      <c r="U134" s="17"/>
      <c r="V134" s="17"/>
      <c r="W134" s="19">
        <f t="shared" si="10"/>
        <v>1</v>
      </c>
      <c r="X134" s="9" t="s">
        <v>105</v>
      </c>
      <c r="Y134" s="17"/>
      <c r="Z134" s="19">
        <f t="shared" si="11"/>
        <v>10</v>
      </c>
      <c r="AA134" s="28"/>
      <c r="AB134" s="18"/>
      <c r="AC134" s="130">
        <f t="shared" si="12"/>
        <v>20</v>
      </c>
      <c r="AD134" s="24" t="s">
        <v>530</v>
      </c>
      <c r="AE134" s="58"/>
      <c r="AF134" s="130">
        <f t="shared" si="13"/>
        <v>20</v>
      </c>
      <c r="AG134" s="24" t="s">
        <v>596</v>
      </c>
      <c r="AH134" s="308" t="s">
        <v>551</v>
      </c>
      <c r="AI134" s="134">
        <f t="shared" si="14"/>
        <v>28</v>
      </c>
      <c r="AJ134" s="143" t="s">
        <v>349</v>
      </c>
      <c r="AK134" s="142" t="s">
        <v>360</v>
      </c>
      <c r="AL134" s="134">
        <f t="shared" si="17"/>
        <v>31</v>
      </c>
      <c r="AM134" s="146"/>
      <c r="AN134" s="146"/>
      <c r="AO134" s="134">
        <f t="shared" si="15"/>
        <v>28</v>
      </c>
      <c r="AP134" s="306" t="s">
        <v>639</v>
      </c>
      <c r="AQ134" s="205" t="s">
        <v>638</v>
      </c>
      <c r="AR134" s="145">
        <f t="shared" si="16"/>
        <v>38</v>
      </c>
      <c r="AS134" s="23" t="s">
        <v>585</v>
      </c>
      <c r="AT134" s="57" t="s">
        <v>520</v>
      </c>
      <c r="AU134" s="19"/>
      <c r="AV134" s="32"/>
      <c r="AW134" s="20"/>
      <c r="AX134" s="19"/>
      <c r="AY134" s="32"/>
      <c r="AZ134" s="20"/>
      <c r="BA134" s="19"/>
      <c r="BB134" s="32"/>
      <c r="BC134" s="20"/>
      <c r="BD134" s="19"/>
      <c r="BE134" s="32"/>
      <c r="BF134" s="20"/>
      <c r="BG134" s="19"/>
      <c r="BH134" s="32"/>
      <c r="BI134" s="20"/>
      <c r="BJ134" s="19"/>
      <c r="BK134" s="32"/>
      <c r="BL134" s="20"/>
      <c r="BM134" s="19"/>
      <c r="BN134" s="32"/>
      <c r="BO134" s="20"/>
      <c r="BP134" s="19"/>
      <c r="BQ134" s="32"/>
      <c r="BR134" s="20"/>
      <c r="BS134" s="19"/>
      <c r="BT134" s="32"/>
      <c r="BU134" s="20"/>
      <c r="BV134" s="19"/>
      <c r="BW134" s="32"/>
      <c r="BX134" s="20"/>
      <c r="BY134" s="19"/>
      <c r="BZ134" s="32"/>
      <c r="CA134" s="20"/>
      <c r="CB134" s="19"/>
      <c r="CC134" s="32"/>
      <c r="CD134" s="20"/>
      <c r="CE134" s="19"/>
      <c r="CF134" s="32"/>
      <c r="CG134" s="20"/>
      <c r="CH134" s="19"/>
      <c r="CI134" s="32"/>
      <c r="CJ134" s="20"/>
    </row>
    <row r="135" spans="2:88" ht="101.25" hidden="1" customHeight="1">
      <c r="B135" s="38">
        <f t="shared" si="6"/>
        <v>44</v>
      </c>
      <c r="C135" s="16">
        <f t="shared" si="7"/>
        <v>43801</v>
      </c>
      <c r="D135" s="16"/>
      <c r="E135" s="19"/>
      <c r="F135" s="17"/>
      <c r="G135" s="17"/>
      <c r="H135" s="19"/>
      <c r="I135" s="17"/>
      <c r="J135" s="17"/>
      <c r="K135" s="19"/>
      <c r="L135" s="17"/>
      <c r="M135" s="17"/>
      <c r="N135" s="19"/>
      <c r="O135" s="17"/>
      <c r="P135" s="17"/>
      <c r="Q135" s="19"/>
      <c r="R135" s="17"/>
      <c r="S135" s="17"/>
      <c r="T135" s="19"/>
      <c r="U135" s="17"/>
      <c r="V135" s="17"/>
      <c r="W135" s="19">
        <v>0</v>
      </c>
      <c r="X135" s="33" t="s">
        <v>106</v>
      </c>
      <c r="Y135" s="17"/>
      <c r="Z135" s="19">
        <f t="shared" si="11"/>
        <v>9</v>
      </c>
      <c r="AA135" s="234"/>
      <c r="AB135" s="42"/>
      <c r="AC135" s="130">
        <f t="shared" si="12"/>
        <v>19</v>
      </c>
      <c r="AD135" s="136" t="s">
        <v>532</v>
      </c>
      <c r="AE135" s="218" t="s">
        <v>543</v>
      </c>
      <c r="AF135" s="130">
        <f t="shared" si="13"/>
        <v>19</v>
      </c>
      <c r="AG135" s="136" t="s">
        <v>589</v>
      </c>
      <c r="AH135" s="310" t="s">
        <v>604</v>
      </c>
      <c r="AI135" s="19">
        <f t="shared" si="14"/>
        <v>27</v>
      </c>
      <c r="AJ135" s="254" t="s">
        <v>438</v>
      </c>
      <c r="AK135" s="20" t="s">
        <v>439</v>
      </c>
      <c r="AL135" s="19">
        <f t="shared" si="17"/>
        <v>30</v>
      </c>
      <c r="AM135" s="20"/>
      <c r="AN135" s="20"/>
      <c r="AO135" s="19">
        <f t="shared" si="15"/>
        <v>27</v>
      </c>
      <c r="AP135" s="143" t="s">
        <v>704</v>
      </c>
      <c r="AQ135" s="307" t="s">
        <v>681</v>
      </c>
      <c r="AR135" s="145">
        <f t="shared" si="16"/>
        <v>37</v>
      </c>
      <c r="AS135" s="147" t="s">
        <v>619</v>
      </c>
      <c r="AT135" s="205" t="s">
        <v>629</v>
      </c>
      <c r="AU135" s="19"/>
      <c r="AV135" s="32"/>
      <c r="AW135" s="20"/>
      <c r="AX135" s="19"/>
      <c r="AY135" s="32"/>
      <c r="AZ135" s="20"/>
      <c r="BA135" s="19"/>
      <c r="BB135" s="32"/>
      <c r="BC135" s="20"/>
      <c r="BD135" s="19"/>
      <c r="BE135" s="32"/>
      <c r="BF135" s="20"/>
      <c r="BG135" s="19"/>
      <c r="BH135" s="32"/>
      <c r="BI135" s="20"/>
      <c r="BJ135" s="19"/>
      <c r="BK135" s="32"/>
      <c r="BL135" s="20"/>
      <c r="BM135" s="19"/>
      <c r="BN135" s="32"/>
      <c r="BO135" s="20"/>
      <c r="BP135" s="19"/>
      <c r="BQ135" s="32"/>
      <c r="BR135" s="20"/>
      <c r="BS135" s="19"/>
      <c r="BT135" s="32"/>
      <c r="BU135" s="20"/>
      <c r="BV135" s="19"/>
      <c r="BW135" s="32"/>
      <c r="BX135" s="20"/>
      <c r="BY135" s="19"/>
      <c r="BZ135" s="32"/>
      <c r="CA135" s="20"/>
      <c r="CB135" s="19"/>
      <c r="CC135" s="32"/>
      <c r="CD135" s="20"/>
      <c r="CE135" s="19"/>
      <c r="CF135" s="32"/>
      <c r="CG135" s="20"/>
      <c r="CH135" s="19"/>
      <c r="CI135" s="32"/>
      <c r="CJ135" s="20"/>
    </row>
    <row r="136" spans="2:88" ht="121.5" hidden="1" customHeight="1">
      <c r="B136" s="38">
        <f t="shared" si="6"/>
        <v>45</v>
      </c>
      <c r="C136" s="16">
        <f t="shared" si="7"/>
        <v>43808</v>
      </c>
      <c r="D136" s="16"/>
      <c r="E136" s="19"/>
      <c r="F136" s="17"/>
      <c r="G136" s="17"/>
      <c r="H136" s="19"/>
      <c r="I136" s="17"/>
      <c r="J136" s="17"/>
      <c r="K136" s="19"/>
      <c r="L136" s="17"/>
      <c r="M136" s="17"/>
      <c r="N136" s="19"/>
      <c r="O136" s="17"/>
      <c r="P136" s="17"/>
      <c r="Q136" s="19"/>
      <c r="R136" s="17"/>
      <c r="S136" s="17"/>
      <c r="T136" s="19"/>
      <c r="U136" s="17"/>
      <c r="V136" s="17"/>
      <c r="W136" s="19"/>
      <c r="X136" s="17"/>
      <c r="Y136" s="17"/>
      <c r="Z136" s="19">
        <f t="shared" si="11"/>
        <v>8</v>
      </c>
      <c r="AA136" s="28"/>
      <c r="AB136" s="17" t="s">
        <v>408</v>
      </c>
      <c r="AC136" s="130">
        <f t="shared" si="12"/>
        <v>18</v>
      </c>
      <c r="AD136" s="24" t="s">
        <v>531</v>
      </c>
      <c r="AE136" s="52"/>
      <c r="AF136" s="130">
        <f t="shared" si="13"/>
        <v>18</v>
      </c>
      <c r="AG136" s="24" t="s">
        <v>597</v>
      </c>
      <c r="AH136" s="52" t="s">
        <v>552</v>
      </c>
      <c r="AI136" s="137">
        <f t="shared" si="14"/>
        <v>26</v>
      </c>
      <c r="AJ136" s="28" t="s">
        <v>431</v>
      </c>
      <c r="AK136" s="20" t="s">
        <v>440</v>
      </c>
      <c r="AL136" s="137">
        <f t="shared" si="17"/>
        <v>29</v>
      </c>
      <c r="AM136" s="233"/>
      <c r="AN136" s="142"/>
      <c r="AO136" s="137">
        <f t="shared" si="15"/>
        <v>26</v>
      </c>
      <c r="AP136" s="143" t="s">
        <v>685</v>
      </c>
      <c r="AQ136" s="303" t="s">
        <v>686</v>
      </c>
      <c r="AR136" s="145">
        <f t="shared" si="16"/>
        <v>36</v>
      </c>
      <c r="AS136" s="23"/>
      <c r="AT136" s="57"/>
      <c r="AU136" s="19"/>
      <c r="AV136" s="32"/>
      <c r="AW136" s="20"/>
      <c r="AX136" s="19"/>
      <c r="AY136" s="32"/>
      <c r="AZ136" s="20"/>
      <c r="BA136" s="19"/>
      <c r="BB136" s="32"/>
      <c r="BC136" s="20"/>
      <c r="BD136" s="19"/>
      <c r="BE136" s="32"/>
      <c r="BF136" s="20"/>
      <c r="BG136" s="19"/>
      <c r="BH136" s="32"/>
      <c r="BI136" s="20"/>
      <c r="BJ136" s="19"/>
      <c r="BK136" s="32"/>
      <c r="BL136" s="20"/>
      <c r="BM136" s="19"/>
      <c r="BN136" s="32"/>
      <c r="BO136" s="20"/>
      <c r="BP136" s="19"/>
      <c r="BQ136" s="32"/>
      <c r="BR136" s="20"/>
      <c r="BS136" s="19"/>
      <c r="BT136" s="32"/>
      <c r="BU136" s="20"/>
      <c r="BV136" s="19"/>
      <c r="BW136" s="32"/>
      <c r="BX136" s="20"/>
      <c r="BY136" s="19"/>
      <c r="BZ136" s="32"/>
      <c r="CA136" s="20"/>
      <c r="CB136" s="19"/>
      <c r="CC136" s="32"/>
      <c r="CD136" s="20"/>
      <c r="CE136" s="19"/>
      <c r="CF136" s="32"/>
      <c r="CG136" s="20"/>
      <c r="CH136" s="19"/>
      <c r="CI136" s="32"/>
      <c r="CJ136" s="20"/>
    </row>
    <row r="137" spans="2:88" ht="101.25" hidden="1" customHeight="1">
      <c r="B137" s="38">
        <f t="shared" si="6"/>
        <v>46</v>
      </c>
      <c r="C137" s="16">
        <f t="shared" si="7"/>
        <v>43815</v>
      </c>
      <c r="D137" s="16"/>
      <c r="E137" s="19"/>
      <c r="F137" s="17"/>
      <c r="G137" s="17"/>
      <c r="H137" s="19"/>
      <c r="I137" s="17"/>
      <c r="J137" s="17"/>
      <c r="K137" s="19"/>
      <c r="L137" s="17"/>
      <c r="M137" s="17"/>
      <c r="N137" s="19"/>
      <c r="O137" s="17"/>
      <c r="P137" s="17"/>
      <c r="Q137" s="19"/>
      <c r="R137" s="17"/>
      <c r="S137" s="17"/>
      <c r="T137" s="19"/>
      <c r="U137" s="17"/>
      <c r="V137" s="17"/>
      <c r="W137" s="19"/>
      <c r="X137" s="17"/>
      <c r="Y137" s="17"/>
      <c r="Z137" s="19">
        <f t="shared" si="11"/>
        <v>7</v>
      </c>
      <c r="AA137" s="17"/>
      <c r="AB137" s="17"/>
      <c r="AC137" s="130">
        <f t="shared" si="12"/>
        <v>17</v>
      </c>
      <c r="AD137" s="24" t="s">
        <v>516</v>
      </c>
      <c r="AE137" s="52"/>
      <c r="AF137" s="130">
        <f t="shared" si="13"/>
        <v>17</v>
      </c>
      <c r="AG137" s="24" t="s">
        <v>553</v>
      </c>
      <c r="AH137" s="52" t="s">
        <v>598</v>
      </c>
      <c r="AI137" s="19">
        <f t="shared" si="14"/>
        <v>25</v>
      </c>
      <c r="AJ137" s="32"/>
      <c r="AK137" s="20" t="s">
        <v>302</v>
      </c>
      <c r="AL137" s="19">
        <f t="shared" si="17"/>
        <v>28</v>
      </c>
      <c r="AM137" s="26"/>
      <c r="AN137" s="26"/>
      <c r="AO137" s="19">
        <f t="shared" si="15"/>
        <v>25</v>
      </c>
      <c r="AP137" s="143" t="s">
        <v>669</v>
      </c>
      <c r="AQ137" s="303" t="s">
        <v>680</v>
      </c>
      <c r="AR137" s="145">
        <f t="shared" si="16"/>
        <v>35</v>
      </c>
      <c r="AS137" s="23"/>
      <c r="AT137" s="57"/>
      <c r="AU137" s="19"/>
      <c r="AV137" s="32"/>
      <c r="AW137" s="57"/>
      <c r="AX137" s="19"/>
      <c r="AY137" s="32"/>
      <c r="AZ137" s="57"/>
      <c r="BA137" s="19"/>
      <c r="BB137" s="32"/>
      <c r="BC137" s="57"/>
      <c r="BD137" s="19"/>
      <c r="BE137" s="32"/>
      <c r="BF137" s="57"/>
      <c r="BG137" s="19"/>
      <c r="BH137" s="32"/>
      <c r="BI137" s="57"/>
      <c r="BJ137" s="19"/>
      <c r="BK137" s="32"/>
      <c r="BL137" s="57"/>
      <c r="BM137" s="19"/>
      <c r="BN137" s="32"/>
      <c r="BO137" s="57"/>
      <c r="BP137" s="19"/>
      <c r="BQ137" s="32"/>
      <c r="BR137" s="57"/>
      <c r="BS137" s="19"/>
      <c r="BT137" s="32"/>
      <c r="BU137" s="57"/>
      <c r="BV137" s="19"/>
      <c r="BW137" s="32"/>
      <c r="BX137" s="57"/>
      <c r="BY137" s="19"/>
      <c r="BZ137" s="32"/>
      <c r="CA137" s="57"/>
      <c r="CB137" s="19"/>
      <c r="CC137" s="32"/>
      <c r="CD137" s="57"/>
      <c r="CE137" s="19"/>
      <c r="CF137" s="32"/>
      <c r="CG137" s="57"/>
      <c r="CH137" s="19"/>
      <c r="CI137" s="32"/>
      <c r="CJ137" s="57"/>
    </row>
    <row r="138" spans="2:88" ht="20.25" hidden="1" customHeight="1">
      <c r="B138" s="38">
        <f t="shared" si="6"/>
        <v>47</v>
      </c>
      <c r="C138" s="45">
        <f t="shared" si="7"/>
        <v>43822</v>
      </c>
      <c r="D138" s="45"/>
      <c r="E138" s="19"/>
      <c r="F138" s="17"/>
      <c r="G138" s="17"/>
      <c r="H138" s="19"/>
      <c r="I138" s="17"/>
      <c r="J138" s="17"/>
      <c r="K138" s="19"/>
      <c r="L138" s="17"/>
      <c r="M138" s="17"/>
      <c r="N138" s="19"/>
      <c r="O138" s="17"/>
      <c r="P138" s="17"/>
      <c r="Q138" s="19"/>
      <c r="R138" s="17"/>
      <c r="S138" s="17"/>
      <c r="T138" s="19"/>
      <c r="U138" s="17"/>
      <c r="V138" s="17"/>
      <c r="W138" s="19"/>
      <c r="X138" s="17"/>
      <c r="Y138" s="17"/>
      <c r="Z138" s="212">
        <f t="shared" si="11"/>
        <v>6</v>
      </c>
      <c r="AA138" s="213"/>
      <c r="AB138" s="213" t="s">
        <v>162</v>
      </c>
      <c r="AC138" s="212">
        <f t="shared" si="12"/>
        <v>16</v>
      </c>
      <c r="AD138" s="207"/>
      <c r="AE138" s="208"/>
      <c r="AF138" s="212">
        <f t="shared" si="13"/>
        <v>16</v>
      </c>
      <c r="AG138" s="207"/>
      <c r="AH138" s="208"/>
      <c r="AI138" s="216">
        <f t="shared" si="14"/>
        <v>24</v>
      </c>
      <c r="AJ138" s="163"/>
      <c r="AK138" s="217"/>
      <c r="AL138" s="137">
        <f t="shared" si="17"/>
        <v>27</v>
      </c>
      <c r="AM138" s="217"/>
      <c r="AN138" s="217"/>
      <c r="AO138" s="216">
        <f t="shared" si="15"/>
        <v>24</v>
      </c>
      <c r="AP138" s="163"/>
      <c r="AQ138" s="164"/>
      <c r="AR138" s="169">
        <f t="shared" si="16"/>
        <v>34</v>
      </c>
      <c r="AS138" s="39"/>
      <c r="AT138" s="215"/>
      <c r="AU138" s="167"/>
      <c r="AV138" s="165"/>
      <c r="AW138" s="166"/>
      <c r="AX138" s="167"/>
      <c r="AY138" s="165"/>
      <c r="AZ138" s="166"/>
      <c r="BA138" s="167"/>
      <c r="BB138" s="165"/>
      <c r="BC138" s="166"/>
      <c r="BD138" s="167"/>
      <c r="BE138" s="165"/>
      <c r="BF138" s="166"/>
      <c r="BG138" s="167"/>
      <c r="BH138" s="165"/>
      <c r="BI138" s="166"/>
      <c r="BJ138" s="167"/>
      <c r="BK138" s="165"/>
      <c r="BL138" s="166"/>
      <c r="BM138" s="167"/>
      <c r="BN138" s="165"/>
      <c r="BO138" s="166"/>
      <c r="BP138" s="167"/>
      <c r="BQ138" s="165"/>
      <c r="BR138" s="166"/>
      <c r="BS138" s="167"/>
      <c r="BT138" s="165"/>
      <c r="BU138" s="166"/>
      <c r="BV138" s="167"/>
      <c r="BW138" s="165"/>
      <c r="BX138" s="166"/>
      <c r="BY138" s="167"/>
      <c r="BZ138" s="165"/>
      <c r="CA138" s="166"/>
      <c r="CB138" s="167"/>
      <c r="CC138" s="165"/>
      <c r="CD138" s="166"/>
      <c r="CE138" s="167"/>
      <c r="CF138" s="165"/>
      <c r="CG138" s="166"/>
      <c r="CH138" s="167"/>
      <c r="CI138" s="165"/>
      <c r="CJ138" s="166"/>
    </row>
    <row r="139" spans="2:88" ht="20.25" hidden="1" customHeight="1">
      <c r="B139" s="38">
        <f t="shared" ref="B139:B202" si="18">B138+1</f>
        <v>48</v>
      </c>
      <c r="C139" s="45">
        <f t="shared" ref="C139:C202" si="19">C138+7</f>
        <v>43829</v>
      </c>
      <c r="D139" s="45"/>
      <c r="E139" s="19"/>
      <c r="F139" s="17"/>
      <c r="G139" s="17"/>
      <c r="H139" s="19"/>
      <c r="I139" s="17"/>
      <c r="J139" s="17"/>
      <c r="K139" s="19"/>
      <c r="L139" s="17"/>
      <c r="M139" s="17"/>
      <c r="N139" s="19"/>
      <c r="O139" s="17"/>
      <c r="P139" s="17"/>
      <c r="Q139" s="19"/>
      <c r="R139" s="17"/>
      <c r="S139" s="17"/>
      <c r="T139" s="19"/>
      <c r="U139" s="17"/>
      <c r="V139" s="17"/>
      <c r="W139" s="19"/>
      <c r="X139" s="17"/>
      <c r="Y139" s="17"/>
      <c r="Z139" s="212">
        <f t="shared" si="11"/>
        <v>5</v>
      </c>
      <c r="AA139" s="213"/>
      <c r="AB139" s="213"/>
      <c r="AC139" s="212">
        <f t="shared" si="12"/>
        <v>15</v>
      </c>
      <c r="AD139" s="275"/>
      <c r="AE139" s="168"/>
      <c r="AF139" s="212">
        <f t="shared" si="13"/>
        <v>15</v>
      </c>
      <c r="AG139" s="165"/>
      <c r="AH139" s="168"/>
      <c r="AI139" s="167">
        <f t="shared" si="14"/>
        <v>23</v>
      </c>
      <c r="AJ139" s="163"/>
      <c r="AK139" s="164"/>
      <c r="AL139" s="19">
        <f t="shared" si="17"/>
        <v>26</v>
      </c>
      <c r="AM139" s="164"/>
      <c r="AN139" s="164"/>
      <c r="AO139" s="167">
        <f t="shared" si="15"/>
        <v>23</v>
      </c>
      <c r="AP139" s="163"/>
      <c r="AQ139" s="164"/>
      <c r="AR139" s="169">
        <f t="shared" si="16"/>
        <v>33</v>
      </c>
      <c r="AS139" s="39"/>
      <c r="AT139" s="214"/>
      <c r="AU139" s="167"/>
      <c r="AV139" s="165"/>
      <c r="AW139" s="166"/>
      <c r="AX139" s="167"/>
      <c r="AY139" s="165"/>
      <c r="AZ139" s="166"/>
      <c r="BA139" s="167"/>
      <c r="BB139" s="165"/>
      <c r="BC139" s="166"/>
      <c r="BD139" s="167"/>
      <c r="BE139" s="165"/>
      <c r="BF139" s="166"/>
      <c r="BG139" s="167"/>
      <c r="BH139" s="165"/>
      <c r="BI139" s="166"/>
      <c r="BJ139" s="167"/>
      <c r="BK139" s="165"/>
      <c r="BL139" s="166"/>
      <c r="BM139" s="167"/>
      <c r="BN139" s="165"/>
      <c r="BO139" s="166"/>
      <c r="BP139" s="167"/>
      <c r="BQ139" s="165"/>
      <c r="BR139" s="166"/>
      <c r="BS139" s="167"/>
      <c r="BT139" s="165"/>
      <c r="BU139" s="166"/>
      <c r="BV139" s="167"/>
      <c r="BW139" s="165"/>
      <c r="BX139" s="166"/>
      <c r="BY139" s="167"/>
      <c r="BZ139" s="165"/>
      <c r="CA139" s="166"/>
      <c r="CB139" s="167"/>
      <c r="CC139" s="165"/>
      <c r="CD139" s="166"/>
      <c r="CE139" s="167"/>
      <c r="CF139" s="165"/>
      <c r="CG139" s="166"/>
      <c r="CH139" s="167"/>
      <c r="CI139" s="165"/>
      <c r="CJ139" s="166"/>
    </row>
    <row r="140" spans="2:88" ht="182.25" hidden="1" customHeight="1">
      <c r="B140" s="38">
        <f t="shared" si="18"/>
        <v>49</v>
      </c>
      <c r="C140" s="16">
        <f t="shared" si="19"/>
        <v>43836</v>
      </c>
      <c r="D140" s="16"/>
      <c r="E140" s="19"/>
      <c r="F140" s="17"/>
      <c r="G140" s="17"/>
      <c r="H140" s="19"/>
      <c r="I140" s="17"/>
      <c r="J140" s="17"/>
      <c r="K140" s="19"/>
      <c r="L140" s="17"/>
      <c r="M140" s="17"/>
      <c r="N140" s="19"/>
      <c r="O140" s="17"/>
      <c r="P140" s="17"/>
      <c r="Q140" s="19"/>
      <c r="R140" s="17"/>
      <c r="S140" s="17"/>
      <c r="T140" s="19"/>
      <c r="U140" s="17"/>
      <c r="V140" s="17"/>
      <c r="W140" s="19"/>
      <c r="X140" s="17"/>
      <c r="Y140" s="17"/>
      <c r="Z140" s="19">
        <f t="shared" si="11"/>
        <v>4</v>
      </c>
      <c r="AA140" s="17"/>
      <c r="AB140" s="17"/>
      <c r="AC140" s="19">
        <f t="shared" si="12"/>
        <v>14</v>
      </c>
      <c r="AD140" s="224" t="s">
        <v>479</v>
      </c>
      <c r="AE140" s="142"/>
      <c r="AF140" s="19">
        <f t="shared" si="13"/>
        <v>14</v>
      </c>
      <c r="AG140" s="224" t="s">
        <v>479</v>
      </c>
      <c r="AH140" s="142" t="s">
        <v>338</v>
      </c>
      <c r="AI140" s="19">
        <f t="shared" si="14"/>
        <v>22</v>
      </c>
      <c r="AJ140" s="24"/>
      <c r="AK140" s="26" t="s">
        <v>351</v>
      </c>
      <c r="AL140" s="19">
        <f t="shared" si="17"/>
        <v>25</v>
      </c>
      <c r="AM140" s="50" t="s">
        <v>426</v>
      </c>
      <c r="AN140" s="263" t="s">
        <v>427</v>
      </c>
      <c r="AO140" s="19">
        <f t="shared" si="15"/>
        <v>22</v>
      </c>
      <c r="AP140" s="274" t="s">
        <v>682</v>
      </c>
      <c r="AQ140" s="26" t="s">
        <v>687</v>
      </c>
      <c r="AR140" s="19">
        <f t="shared" si="16"/>
        <v>32</v>
      </c>
      <c r="AS140" s="232" t="s">
        <v>620</v>
      </c>
      <c r="AT140" s="20" t="s">
        <v>627</v>
      </c>
      <c r="AU140" s="19"/>
      <c r="AV140" s="32"/>
      <c r="AW140" s="20"/>
      <c r="AX140" s="19"/>
      <c r="AY140" s="32"/>
      <c r="AZ140" s="20"/>
      <c r="BA140" s="19"/>
      <c r="BB140" s="32"/>
      <c r="BC140" s="20"/>
      <c r="BD140" s="19"/>
      <c r="BE140" s="32"/>
      <c r="BF140" s="20"/>
      <c r="BG140" s="19"/>
      <c r="BH140" s="32"/>
      <c r="BI140" s="20"/>
      <c r="BJ140" s="19"/>
      <c r="BK140" s="32"/>
      <c r="BL140" s="20"/>
      <c r="BM140" s="19"/>
      <c r="BN140" s="32"/>
      <c r="BO140" s="20"/>
      <c r="BP140" s="19"/>
      <c r="BQ140" s="32"/>
      <c r="BR140" s="20"/>
      <c r="BS140" s="19"/>
      <c r="BT140" s="32"/>
      <c r="BU140" s="20"/>
      <c r="BV140" s="19"/>
      <c r="BW140" s="32"/>
      <c r="BX140" s="20"/>
      <c r="BY140" s="19"/>
      <c r="BZ140" s="32"/>
      <c r="CA140" s="20"/>
      <c r="CB140" s="19"/>
      <c r="CC140" s="32"/>
      <c r="CD140" s="20"/>
      <c r="CE140" s="19"/>
      <c r="CF140" s="32"/>
      <c r="CG140" s="20"/>
      <c r="CH140" s="19"/>
      <c r="CI140" s="32"/>
      <c r="CJ140" s="20"/>
    </row>
    <row r="141" spans="2:88" ht="60.75" hidden="1" customHeight="1">
      <c r="B141" s="38">
        <f t="shared" si="18"/>
        <v>50</v>
      </c>
      <c r="C141" s="45">
        <f t="shared" si="19"/>
        <v>43843</v>
      </c>
      <c r="D141" s="16"/>
      <c r="E141" s="19"/>
      <c r="F141" s="17"/>
      <c r="G141" s="17"/>
      <c r="H141" s="19"/>
      <c r="I141" s="17"/>
      <c r="J141" s="17"/>
      <c r="K141" s="19"/>
      <c r="L141" s="17"/>
      <c r="M141" s="17"/>
      <c r="N141" s="19"/>
      <c r="O141" s="17"/>
      <c r="P141" s="17"/>
      <c r="Q141" s="19"/>
      <c r="R141" s="17"/>
      <c r="S141" s="17"/>
      <c r="T141" s="19"/>
      <c r="U141" s="17"/>
      <c r="V141" s="17"/>
      <c r="W141" s="19"/>
      <c r="X141" s="17"/>
      <c r="Y141" s="17"/>
      <c r="Z141" s="19">
        <f t="shared" si="11"/>
        <v>3</v>
      </c>
      <c r="AA141" s="17"/>
      <c r="AB141" s="17"/>
      <c r="AC141" s="19">
        <f t="shared" si="12"/>
        <v>13</v>
      </c>
      <c r="AD141" s="224" t="s">
        <v>464</v>
      </c>
      <c r="AE141" s="43"/>
      <c r="AF141" s="19">
        <f t="shared" si="13"/>
        <v>13</v>
      </c>
      <c r="AG141" s="224" t="s">
        <v>464</v>
      </c>
      <c r="AH141" s="43" t="s">
        <v>364</v>
      </c>
      <c r="AI141" s="19">
        <f t="shared" si="14"/>
        <v>21</v>
      </c>
      <c r="AJ141" s="28" t="s">
        <v>405</v>
      </c>
      <c r="AK141" s="58" t="s">
        <v>342</v>
      </c>
      <c r="AL141" s="19">
        <f t="shared" si="17"/>
        <v>24</v>
      </c>
      <c r="AM141" s="143" t="s">
        <v>441</v>
      </c>
      <c r="AN141" s="142"/>
      <c r="AO141" s="19">
        <f t="shared" si="15"/>
        <v>21</v>
      </c>
      <c r="AP141" s="311" t="s">
        <v>683</v>
      </c>
      <c r="AQ141" s="305" t="s">
        <v>688</v>
      </c>
      <c r="AR141" s="145">
        <f t="shared" si="16"/>
        <v>31</v>
      </c>
      <c r="AS141" s="23" t="s">
        <v>574</v>
      </c>
      <c r="AT141" s="146"/>
      <c r="AU141" s="19"/>
      <c r="AV141" s="32"/>
      <c r="AW141" s="31"/>
      <c r="AX141" s="19"/>
      <c r="AY141" s="32"/>
      <c r="AZ141" s="31"/>
      <c r="BA141" s="19"/>
      <c r="BB141" s="32"/>
      <c r="BC141" s="32"/>
      <c r="BD141" s="19"/>
      <c r="BE141" s="32"/>
      <c r="BF141" s="32"/>
      <c r="BG141" s="19"/>
      <c r="BH141" s="32"/>
      <c r="BI141" s="32"/>
      <c r="BJ141" s="19"/>
      <c r="BK141" s="32"/>
      <c r="BL141" s="32"/>
      <c r="BM141" s="19"/>
      <c r="BN141" s="32"/>
      <c r="BO141" s="32"/>
      <c r="BP141" s="19"/>
      <c r="BQ141" s="32"/>
      <c r="BR141" s="32"/>
      <c r="BS141" s="19"/>
      <c r="BT141" s="32"/>
      <c r="BU141" s="32"/>
      <c r="BV141" s="19"/>
      <c r="BW141" s="32"/>
      <c r="BX141" s="32"/>
      <c r="BY141" s="19"/>
      <c r="BZ141" s="32"/>
      <c r="CA141" s="32"/>
      <c r="CB141" s="19"/>
      <c r="CC141" s="32"/>
      <c r="CD141" s="32"/>
      <c r="CE141" s="19"/>
      <c r="CF141" s="32"/>
      <c r="CG141" s="32"/>
      <c r="CH141" s="19"/>
      <c r="CI141" s="32"/>
      <c r="CJ141" s="32"/>
    </row>
    <row r="142" spans="2:88" ht="101.25" hidden="1" customHeight="1">
      <c r="B142" s="38">
        <f t="shared" si="18"/>
        <v>51</v>
      </c>
      <c r="C142" s="45">
        <f t="shared" si="19"/>
        <v>43850</v>
      </c>
      <c r="D142" s="16"/>
      <c r="E142" s="19"/>
      <c r="F142" s="17"/>
      <c r="G142" s="17"/>
      <c r="H142" s="19"/>
      <c r="I142" s="17"/>
      <c r="J142" s="17"/>
      <c r="K142" s="19"/>
      <c r="L142" s="17"/>
      <c r="M142" s="17"/>
      <c r="N142" s="19"/>
      <c r="O142" s="17"/>
      <c r="P142" s="17"/>
      <c r="Q142" s="19"/>
      <c r="R142" s="17"/>
      <c r="S142" s="17"/>
      <c r="T142" s="19"/>
      <c r="U142" s="17"/>
      <c r="V142" s="17"/>
      <c r="W142" s="19"/>
      <c r="X142" s="17"/>
      <c r="Y142" s="17"/>
      <c r="Z142" s="19">
        <f t="shared" si="11"/>
        <v>2</v>
      </c>
      <c r="AA142" s="17"/>
      <c r="AB142" s="17"/>
      <c r="AC142" s="19">
        <f t="shared" si="12"/>
        <v>12</v>
      </c>
      <c r="AD142" s="224" t="s">
        <v>453</v>
      </c>
      <c r="AE142" s="278"/>
      <c r="AF142" s="19">
        <f t="shared" si="13"/>
        <v>12</v>
      </c>
      <c r="AG142" s="224" t="s">
        <v>453</v>
      </c>
      <c r="AH142" s="304"/>
      <c r="AI142" s="19">
        <f t="shared" si="14"/>
        <v>20</v>
      </c>
      <c r="AJ142" s="24"/>
      <c r="AK142" s="43"/>
      <c r="AL142" s="19">
        <f t="shared" si="17"/>
        <v>23</v>
      </c>
      <c r="AM142" s="143" t="s">
        <v>442</v>
      </c>
      <c r="AN142" s="142" t="s">
        <v>444</v>
      </c>
      <c r="AO142" s="19">
        <f t="shared" si="15"/>
        <v>20</v>
      </c>
      <c r="AP142" s="264"/>
      <c r="AQ142" s="303"/>
      <c r="AR142" s="19">
        <f t="shared" si="16"/>
        <v>30</v>
      </c>
      <c r="AS142" s="232" t="s">
        <v>519</v>
      </c>
      <c r="AT142" s="57"/>
      <c r="AU142" s="19"/>
      <c r="AV142" s="32"/>
      <c r="AW142" s="32"/>
      <c r="AX142" s="19"/>
      <c r="AY142" s="32"/>
      <c r="AZ142" s="32"/>
      <c r="BA142" s="19"/>
      <c r="BB142" s="32"/>
      <c r="BC142" s="20"/>
      <c r="BD142" s="19"/>
      <c r="BE142" s="32"/>
      <c r="BF142" s="20"/>
      <c r="BG142" s="19"/>
      <c r="BH142" s="32"/>
      <c r="BI142" s="20"/>
      <c r="BJ142" s="19"/>
      <c r="BK142" s="32"/>
      <c r="BL142" s="20"/>
      <c r="BM142" s="19"/>
      <c r="BN142" s="32"/>
      <c r="BO142" s="20"/>
      <c r="BP142" s="19"/>
      <c r="BQ142" s="32"/>
      <c r="BR142" s="20"/>
      <c r="BS142" s="19"/>
      <c r="BT142" s="32"/>
      <c r="BU142" s="20"/>
      <c r="BV142" s="19"/>
      <c r="BW142" s="32"/>
      <c r="BX142" s="20"/>
      <c r="BY142" s="19"/>
      <c r="BZ142" s="32"/>
      <c r="CA142" s="20"/>
      <c r="CB142" s="19"/>
      <c r="CC142" s="32"/>
      <c r="CD142" s="20"/>
      <c r="CE142" s="19"/>
      <c r="CF142" s="32"/>
      <c r="CG142" s="20"/>
      <c r="CH142" s="19"/>
      <c r="CI142" s="32"/>
      <c r="CJ142" s="20"/>
    </row>
    <row r="143" spans="2:88" ht="138" hidden="1" customHeight="1">
      <c r="B143" s="38">
        <f t="shared" si="18"/>
        <v>52</v>
      </c>
      <c r="C143" s="45">
        <f t="shared" si="19"/>
        <v>43857</v>
      </c>
      <c r="D143" s="16"/>
      <c r="E143" s="19"/>
      <c r="F143" s="17"/>
      <c r="G143" s="17"/>
      <c r="H143" s="19"/>
      <c r="I143" s="17"/>
      <c r="J143" s="17"/>
      <c r="K143" s="19"/>
      <c r="L143" s="17"/>
      <c r="M143" s="17"/>
      <c r="N143" s="19"/>
      <c r="O143" s="17"/>
      <c r="P143" s="17"/>
      <c r="Q143" s="19"/>
      <c r="R143" s="17"/>
      <c r="S143" s="17"/>
      <c r="T143" s="19"/>
      <c r="U143" s="17"/>
      <c r="V143" s="17"/>
      <c r="W143" s="19"/>
      <c r="X143" s="17"/>
      <c r="Y143" s="17"/>
      <c r="Z143" s="19">
        <f t="shared" si="11"/>
        <v>1</v>
      </c>
      <c r="AA143" s="17"/>
      <c r="AB143" s="17"/>
      <c r="AC143" s="19">
        <f t="shared" si="12"/>
        <v>11</v>
      </c>
      <c r="AD143" s="28" t="s">
        <v>478</v>
      </c>
      <c r="AE143" s="219"/>
      <c r="AF143" s="19">
        <f t="shared" si="13"/>
        <v>11</v>
      </c>
      <c r="AG143" s="28" t="s">
        <v>590</v>
      </c>
      <c r="AH143" s="219"/>
      <c r="AI143" s="134">
        <f t="shared" si="14"/>
        <v>19</v>
      </c>
      <c r="AJ143" s="132"/>
      <c r="AK143" s="133"/>
      <c r="AL143" s="134">
        <f t="shared" si="17"/>
        <v>22</v>
      </c>
      <c r="AM143" s="143" t="s">
        <v>352</v>
      </c>
      <c r="AN143" s="146" t="s">
        <v>443</v>
      </c>
      <c r="AO143" s="134">
        <f t="shared" si="15"/>
        <v>19</v>
      </c>
      <c r="AP143" s="274" t="s">
        <v>640</v>
      </c>
      <c r="AQ143" s="58" t="s">
        <v>624</v>
      </c>
      <c r="AR143" s="134">
        <f t="shared" si="16"/>
        <v>29</v>
      </c>
      <c r="AS143" s="22" t="s">
        <v>541</v>
      </c>
      <c r="AT143" s="57" t="s">
        <v>569</v>
      </c>
      <c r="AU143" s="19">
        <f t="shared" ref="AU143:AU178" si="20">AU144+1</f>
        <v>36</v>
      </c>
      <c r="AV143" s="250"/>
      <c r="AW143" s="314"/>
      <c r="AX143" s="19">
        <f t="shared" ref="AX143:AX179" si="21">AX144+1</f>
        <v>37</v>
      </c>
      <c r="AY143" s="250"/>
      <c r="AZ143" s="314"/>
      <c r="BA143" s="19"/>
      <c r="BB143" s="32"/>
      <c r="BC143" s="20"/>
      <c r="BD143" s="19"/>
      <c r="BE143" s="32"/>
      <c r="BF143" s="20"/>
      <c r="BG143" s="19"/>
      <c r="BH143" s="32"/>
      <c r="BI143" s="20"/>
      <c r="BJ143" s="19"/>
      <c r="BK143" s="32"/>
      <c r="BL143" s="20"/>
      <c r="BM143" s="19"/>
      <c r="BN143" s="32"/>
      <c r="BO143" s="20"/>
      <c r="BP143" s="19"/>
      <c r="BQ143" s="32"/>
      <c r="BR143" s="20"/>
      <c r="BS143" s="19"/>
      <c r="BT143" s="32"/>
      <c r="BU143" s="20"/>
      <c r="BV143" s="19"/>
      <c r="BW143" s="32"/>
      <c r="BX143" s="20"/>
      <c r="BY143" s="19"/>
      <c r="BZ143" s="32"/>
      <c r="CA143" s="20"/>
      <c r="CB143" s="19"/>
      <c r="CC143" s="32"/>
      <c r="CD143" s="20"/>
      <c r="CE143" s="19"/>
      <c r="CF143" s="32"/>
      <c r="CG143" s="20"/>
      <c r="CH143" s="19"/>
      <c r="CI143" s="32"/>
      <c r="CJ143" s="20"/>
    </row>
    <row r="144" spans="2:88" ht="141.75" hidden="1" customHeight="1">
      <c r="B144" s="38">
        <v>1</v>
      </c>
      <c r="C144" s="45">
        <f t="shared" si="19"/>
        <v>43864</v>
      </c>
      <c r="D144" s="16"/>
      <c r="E144" s="19"/>
      <c r="F144" s="17"/>
      <c r="G144" s="17"/>
      <c r="H144" s="19"/>
      <c r="I144" s="17"/>
      <c r="J144" s="17"/>
      <c r="K144" s="19"/>
      <c r="L144" s="17"/>
      <c r="M144" s="17"/>
      <c r="N144" s="19"/>
      <c r="O144" s="17"/>
      <c r="P144" s="17"/>
      <c r="Q144" s="19"/>
      <c r="R144" s="17"/>
      <c r="S144" s="17"/>
      <c r="T144" s="19"/>
      <c r="U144" s="17"/>
      <c r="V144" s="17"/>
      <c r="W144" s="19"/>
      <c r="X144" s="17"/>
      <c r="Y144" s="17"/>
      <c r="Z144" s="19">
        <v>0</v>
      </c>
      <c r="AA144" s="17" t="s">
        <v>249</v>
      </c>
      <c r="AB144" s="17"/>
      <c r="AC144" s="130">
        <f t="shared" si="12"/>
        <v>10</v>
      </c>
      <c r="AD144" s="28" t="s">
        <v>463</v>
      </c>
      <c r="AE144" s="18" t="s">
        <v>71</v>
      </c>
      <c r="AF144" s="130">
        <f t="shared" si="13"/>
        <v>10</v>
      </c>
      <c r="AG144" s="28" t="s">
        <v>296</v>
      </c>
      <c r="AH144" s="18"/>
      <c r="AI144" s="19">
        <f t="shared" si="14"/>
        <v>18</v>
      </c>
      <c r="AJ144" s="24" t="s">
        <v>341</v>
      </c>
      <c r="AK144" s="26" t="s">
        <v>346</v>
      </c>
      <c r="AL144" s="19">
        <f t="shared" si="17"/>
        <v>21</v>
      </c>
      <c r="AM144" s="28" t="s">
        <v>404</v>
      </c>
      <c r="AN144" s="43" t="s">
        <v>353</v>
      </c>
      <c r="AO144" s="19">
        <f t="shared" si="15"/>
        <v>18</v>
      </c>
      <c r="AP144" s="224" t="s">
        <v>671</v>
      </c>
      <c r="AR144" s="19">
        <f t="shared" si="16"/>
        <v>28</v>
      </c>
      <c r="AS144" s="22" t="s">
        <v>673</v>
      </c>
      <c r="AT144" s="321" t="s">
        <v>679</v>
      </c>
      <c r="AU144" s="145">
        <f t="shared" si="20"/>
        <v>35</v>
      </c>
      <c r="AV144" s="147" t="s">
        <v>643</v>
      </c>
      <c r="AW144" s="31"/>
      <c r="AX144" s="145">
        <f t="shared" si="21"/>
        <v>36</v>
      </c>
      <c r="AY144" s="147" t="s">
        <v>643</v>
      </c>
      <c r="AZ144" s="31"/>
      <c r="BA144" s="19"/>
      <c r="BB144" s="32"/>
      <c r="BC144" s="32"/>
      <c r="BD144" s="19"/>
      <c r="BE144" s="32"/>
      <c r="BF144" s="32"/>
      <c r="BG144" s="19"/>
      <c r="BH144" s="32"/>
      <c r="BI144" s="32"/>
      <c r="BJ144" s="19"/>
      <c r="BK144" s="32"/>
      <c r="BL144" s="32"/>
      <c r="BM144" s="19"/>
      <c r="BN144" s="32"/>
      <c r="BO144" s="32"/>
      <c r="BP144" s="19"/>
      <c r="BQ144" s="32"/>
      <c r="BR144" s="32"/>
      <c r="BS144" s="19"/>
      <c r="BT144" s="32"/>
      <c r="BU144" s="32"/>
      <c r="BV144" s="19"/>
      <c r="BW144" s="32"/>
      <c r="BX144" s="32"/>
      <c r="BY144" s="19"/>
      <c r="BZ144" s="32"/>
      <c r="CA144" s="32"/>
      <c r="CB144" s="19"/>
      <c r="CC144" s="32"/>
      <c r="CD144" s="32"/>
      <c r="CE144" s="19"/>
      <c r="CF144" s="32"/>
      <c r="CG144" s="32"/>
      <c r="CH144" s="19"/>
      <c r="CI144" s="32"/>
      <c r="CJ144" s="32"/>
    </row>
    <row r="145" spans="2:88" ht="81" hidden="1" customHeight="1">
      <c r="B145" s="38">
        <f t="shared" si="18"/>
        <v>2</v>
      </c>
      <c r="C145" s="16">
        <f t="shared" si="19"/>
        <v>43871</v>
      </c>
      <c r="D145" s="16"/>
      <c r="E145" s="19"/>
      <c r="F145" s="17"/>
      <c r="G145" s="17"/>
      <c r="H145" s="19"/>
      <c r="I145" s="17"/>
      <c r="J145" s="17"/>
      <c r="K145" s="19"/>
      <c r="L145" s="17"/>
      <c r="M145" s="17"/>
      <c r="N145" s="19"/>
      <c r="O145" s="17"/>
      <c r="P145" s="17"/>
      <c r="Q145" s="19"/>
      <c r="R145" s="17"/>
      <c r="S145" s="17"/>
      <c r="T145" s="19"/>
      <c r="U145" s="17"/>
      <c r="V145" s="17"/>
      <c r="W145" s="19"/>
      <c r="X145" s="17"/>
      <c r="Y145" s="17"/>
      <c r="Z145" s="19"/>
      <c r="AA145" s="17"/>
      <c r="AB145" s="17"/>
      <c r="AC145" s="19">
        <f t="shared" si="12"/>
        <v>9</v>
      </c>
      <c r="AD145" s="28" t="s">
        <v>477</v>
      </c>
      <c r="AE145" s="42"/>
      <c r="AF145" s="19">
        <f t="shared" si="13"/>
        <v>9</v>
      </c>
      <c r="AG145" s="250"/>
      <c r="AH145" s="42"/>
      <c r="AI145" s="140">
        <f t="shared" si="14"/>
        <v>17</v>
      </c>
      <c r="AJ145" s="139" t="s">
        <v>91</v>
      </c>
      <c r="AK145" s="222" t="s">
        <v>305</v>
      </c>
      <c r="AL145" s="140">
        <f t="shared" si="17"/>
        <v>20</v>
      </c>
      <c r="AM145" s="220"/>
      <c r="AN145" s="221"/>
      <c r="AO145" s="140">
        <f t="shared" si="15"/>
        <v>17</v>
      </c>
      <c r="AP145" s="293" t="s">
        <v>672</v>
      </c>
      <c r="AQ145" s="43" t="s">
        <v>593</v>
      </c>
      <c r="AR145" s="140">
        <f t="shared" si="16"/>
        <v>27</v>
      </c>
      <c r="AS145" s="135" t="s">
        <v>674</v>
      </c>
      <c r="AT145" s="205" t="s">
        <v>700</v>
      </c>
      <c r="AU145" s="145">
        <f t="shared" si="20"/>
        <v>34</v>
      </c>
      <c r="AV145" s="147" t="s">
        <v>644</v>
      </c>
      <c r="AW145" s="57"/>
      <c r="AX145" s="145">
        <f t="shared" si="21"/>
        <v>35</v>
      </c>
      <c r="AY145" s="147" t="s">
        <v>644</v>
      </c>
      <c r="AZ145" s="57"/>
      <c r="BA145" s="19"/>
      <c r="BB145" s="32"/>
      <c r="BC145" s="18"/>
      <c r="BD145" s="19"/>
      <c r="BE145" s="32"/>
      <c r="BF145" s="18"/>
      <c r="BG145" s="19"/>
      <c r="BH145" s="32"/>
      <c r="BI145" s="18"/>
      <c r="BJ145" s="19"/>
      <c r="BK145" s="32"/>
      <c r="BL145" s="18"/>
      <c r="BM145" s="19"/>
      <c r="BN145" s="32"/>
      <c r="BO145" s="18"/>
      <c r="BP145" s="19"/>
      <c r="BQ145" s="32"/>
      <c r="BR145" s="18"/>
      <c r="BS145" s="19"/>
      <c r="BT145" s="32"/>
      <c r="BU145" s="18"/>
      <c r="BV145" s="19"/>
      <c r="BW145" s="32"/>
      <c r="BX145" s="18"/>
      <c r="BY145" s="19"/>
      <c r="BZ145" s="32"/>
      <c r="CA145" s="18"/>
      <c r="CB145" s="19"/>
      <c r="CC145" s="32"/>
      <c r="CD145" s="18"/>
      <c r="CE145" s="19"/>
      <c r="CF145" s="32"/>
      <c r="CG145" s="18"/>
      <c r="CH145" s="19"/>
      <c r="CI145" s="32"/>
      <c r="CJ145" s="18"/>
    </row>
    <row r="146" spans="2:88" ht="162" hidden="1" customHeight="1">
      <c r="B146" s="38">
        <f t="shared" si="18"/>
        <v>3</v>
      </c>
      <c r="C146" s="16">
        <f t="shared" si="19"/>
        <v>43878</v>
      </c>
      <c r="D146" s="16"/>
      <c r="E146" s="19"/>
      <c r="F146" s="17"/>
      <c r="G146" s="17"/>
      <c r="H146" s="19"/>
      <c r="I146" s="17"/>
      <c r="J146" s="17"/>
      <c r="K146" s="19"/>
      <c r="L146" s="17"/>
      <c r="M146" s="17"/>
      <c r="N146" s="19"/>
      <c r="O146" s="17"/>
      <c r="P146" s="17"/>
      <c r="Q146" s="19"/>
      <c r="R146" s="17"/>
      <c r="S146" s="17"/>
      <c r="T146" s="19"/>
      <c r="U146" s="17"/>
      <c r="V146" s="17"/>
      <c r="W146" s="19"/>
      <c r="X146" s="17"/>
      <c r="Y146" s="17"/>
      <c r="Z146" s="19"/>
      <c r="AA146" s="17"/>
      <c r="AB146" s="17"/>
      <c r="AC146" s="19">
        <f t="shared" si="12"/>
        <v>8</v>
      </c>
      <c r="AD146" s="28"/>
      <c r="AE146" s="17" t="s">
        <v>408</v>
      </c>
      <c r="AF146" s="19">
        <f t="shared" si="13"/>
        <v>8</v>
      </c>
      <c r="AG146" s="250"/>
      <c r="AH146" s="17" t="s">
        <v>408</v>
      </c>
      <c r="AI146" s="130">
        <f t="shared" si="14"/>
        <v>16</v>
      </c>
      <c r="AJ146" s="24" t="s">
        <v>83</v>
      </c>
      <c r="AK146" s="58" t="s">
        <v>77</v>
      </c>
      <c r="AL146" s="134">
        <f t="shared" si="17"/>
        <v>19</v>
      </c>
      <c r="AM146" s="132"/>
      <c r="AN146" s="133" t="s">
        <v>302</v>
      </c>
      <c r="AO146" s="130">
        <f t="shared" si="15"/>
        <v>16</v>
      </c>
      <c r="AP146" s="277" t="s">
        <v>676</v>
      </c>
      <c r="AQ146" s="308" t="s">
        <v>698</v>
      </c>
      <c r="AR146" s="19">
        <f t="shared" si="16"/>
        <v>26</v>
      </c>
      <c r="AS146" s="254" t="s">
        <v>705</v>
      </c>
      <c r="AT146" s="205" t="s">
        <v>628</v>
      </c>
      <c r="AU146" s="145">
        <f t="shared" si="20"/>
        <v>33</v>
      </c>
      <c r="AV146" s="23" t="s">
        <v>654</v>
      </c>
      <c r="AW146" s="57" t="s">
        <v>626</v>
      </c>
      <c r="AX146" s="145">
        <f t="shared" si="21"/>
        <v>34</v>
      </c>
      <c r="AY146" s="23" t="s">
        <v>654</v>
      </c>
      <c r="AZ146" s="57" t="s">
        <v>626</v>
      </c>
      <c r="BA146" s="19"/>
      <c r="BB146" s="32"/>
      <c r="BC146" s="20"/>
      <c r="BD146" s="19"/>
      <c r="BE146" s="32"/>
      <c r="BF146" s="20"/>
      <c r="BG146" s="19"/>
      <c r="BH146" s="32"/>
      <c r="BI146" s="20"/>
      <c r="BJ146" s="19"/>
      <c r="BK146" s="32"/>
      <c r="BL146" s="20"/>
      <c r="BM146" s="19"/>
      <c r="BN146" s="32"/>
      <c r="BO146" s="20"/>
      <c r="BP146" s="19"/>
      <c r="BQ146" s="32"/>
      <c r="BR146" s="20"/>
      <c r="BS146" s="19"/>
      <c r="BT146" s="32"/>
      <c r="BU146" s="20"/>
      <c r="BV146" s="19"/>
      <c r="BW146" s="32"/>
      <c r="BX146" s="20"/>
      <c r="BY146" s="19"/>
      <c r="BZ146" s="32"/>
      <c r="CA146" s="20"/>
      <c r="CB146" s="19"/>
      <c r="CC146" s="32"/>
      <c r="CD146" s="20"/>
      <c r="CE146" s="19"/>
      <c r="CF146" s="32"/>
      <c r="CG146" s="20"/>
      <c r="CH146" s="19"/>
      <c r="CI146" s="32"/>
      <c r="CJ146" s="20"/>
    </row>
    <row r="147" spans="2:88" ht="141.75" hidden="1" customHeight="1">
      <c r="B147" s="38">
        <f t="shared" si="18"/>
        <v>4</v>
      </c>
      <c r="C147" s="16">
        <f t="shared" si="19"/>
        <v>43885</v>
      </c>
      <c r="D147" s="16"/>
      <c r="E147" s="19"/>
      <c r="F147" s="17"/>
      <c r="G147" s="17"/>
      <c r="H147" s="19"/>
      <c r="I147" s="17"/>
      <c r="J147" s="17"/>
      <c r="K147" s="19"/>
      <c r="L147" s="17"/>
      <c r="M147" s="17"/>
      <c r="N147" s="19"/>
      <c r="O147" s="17"/>
      <c r="P147" s="17"/>
      <c r="Q147" s="19"/>
      <c r="R147" s="17"/>
      <c r="S147" s="17"/>
      <c r="T147" s="19"/>
      <c r="U147" s="17"/>
      <c r="V147" s="17"/>
      <c r="W147" s="19"/>
      <c r="X147" s="17"/>
      <c r="Y147" s="17"/>
      <c r="Z147" s="19"/>
      <c r="AA147" s="17"/>
      <c r="AB147" s="17"/>
      <c r="AC147" s="19">
        <f t="shared" si="12"/>
        <v>7</v>
      </c>
      <c r="AD147" s="17"/>
      <c r="AE147" s="17" t="s">
        <v>162</v>
      </c>
      <c r="AF147" s="19">
        <f t="shared" si="13"/>
        <v>7</v>
      </c>
      <c r="AG147" s="17"/>
      <c r="AH147" s="17" t="s">
        <v>162</v>
      </c>
      <c r="AI147" s="209">
        <f t="shared" si="14"/>
        <v>15</v>
      </c>
      <c r="AJ147" s="24" t="s">
        <v>92</v>
      </c>
      <c r="AK147" s="52" t="s">
        <v>182</v>
      </c>
      <c r="AL147" s="19">
        <f t="shared" si="17"/>
        <v>18</v>
      </c>
      <c r="AM147" s="24"/>
      <c r="AN147" s="26" t="s">
        <v>301</v>
      </c>
      <c r="AO147" s="209">
        <f t="shared" si="15"/>
        <v>15</v>
      </c>
      <c r="AP147" s="276" t="s">
        <v>677</v>
      </c>
      <c r="AQ147" s="155"/>
      <c r="AR147" s="19">
        <f t="shared" si="16"/>
        <v>25</v>
      </c>
      <c r="AS147" s="50" t="s">
        <v>699</v>
      </c>
      <c r="AT147" s="263" t="s">
        <v>690</v>
      </c>
      <c r="AU147" s="145">
        <f t="shared" si="20"/>
        <v>32</v>
      </c>
      <c r="AV147" s="23" t="s">
        <v>655</v>
      </c>
      <c r="AW147" s="205"/>
      <c r="AX147" s="145">
        <f t="shared" si="21"/>
        <v>33</v>
      </c>
      <c r="AY147" s="23" t="s">
        <v>655</v>
      </c>
      <c r="AZ147" s="205"/>
      <c r="BA147" s="19"/>
      <c r="BB147" s="32"/>
      <c r="BC147" s="20"/>
      <c r="BD147" s="19"/>
      <c r="BE147" s="32"/>
      <c r="BF147" s="20"/>
      <c r="BG147" s="19"/>
      <c r="BH147" s="32"/>
      <c r="BI147" s="20"/>
      <c r="BJ147" s="19"/>
      <c r="BK147" s="32"/>
      <c r="BL147" s="20"/>
      <c r="BM147" s="19"/>
      <c r="BN147" s="32"/>
      <c r="BO147" s="20"/>
      <c r="BP147" s="19"/>
      <c r="BQ147" s="32"/>
      <c r="BR147" s="20"/>
      <c r="BS147" s="19"/>
      <c r="BT147" s="32"/>
      <c r="BU147" s="20"/>
      <c r="BV147" s="19"/>
      <c r="BW147" s="32"/>
      <c r="BX147" s="20"/>
      <c r="BY147" s="19"/>
      <c r="BZ147" s="32"/>
      <c r="CA147" s="20"/>
      <c r="CB147" s="19"/>
      <c r="CC147" s="32"/>
      <c r="CD147" s="20"/>
      <c r="CE147" s="19"/>
      <c r="CF147" s="32"/>
      <c r="CG147" s="20"/>
      <c r="CH147" s="19"/>
      <c r="CI147" s="32"/>
      <c r="CJ147" s="20"/>
    </row>
    <row r="148" spans="2:88" ht="101.25" hidden="1" customHeight="1">
      <c r="B148" s="38">
        <f t="shared" si="18"/>
        <v>5</v>
      </c>
      <c r="C148" s="16">
        <f t="shared" si="19"/>
        <v>43892</v>
      </c>
      <c r="D148" s="16"/>
      <c r="E148" s="19"/>
      <c r="F148" s="17"/>
      <c r="G148" s="17"/>
      <c r="H148" s="19"/>
      <c r="I148" s="17"/>
      <c r="J148" s="17"/>
      <c r="K148" s="19"/>
      <c r="L148" s="17"/>
      <c r="M148" s="17"/>
      <c r="N148" s="19"/>
      <c r="O148" s="17"/>
      <c r="P148" s="17"/>
      <c r="Q148" s="19"/>
      <c r="R148" s="17"/>
      <c r="S148" s="17"/>
      <c r="T148" s="19"/>
      <c r="U148" s="17"/>
      <c r="V148" s="17"/>
      <c r="W148" s="19"/>
      <c r="X148" s="17"/>
      <c r="Y148" s="17"/>
      <c r="Z148" s="19"/>
      <c r="AA148" s="17"/>
      <c r="AB148" s="17"/>
      <c r="AC148" s="19">
        <f t="shared" si="12"/>
        <v>6</v>
      </c>
      <c r="AD148" s="17"/>
      <c r="AE148" s="17"/>
      <c r="AF148" s="19">
        <f t="shared" si="13"/>
        <v>6</v>
      </c>
      <c r="AG148" s="17"/>
      <c r="AH148" s="17"/>
      <c r="AI148" s="19">
        <f t="shared" si="14"/>
        <v>14</v>
      </c>
      <c r="AJ148" s="24"/>
      <c r="AK148" s="150" t="s">
        <v>70</v>
      </c>
      <c r="AL148" s="19">
        <f t="shared" si="17"/>
        <v>17</v>
      </c>
      <c r="AM148" s="132" t="s">
        <v>231</v>
      </c>
      <c r="AN148" s="148"/>
      <c r="AO148" s="19">
        <f t="shared" si="15"/>
        <v>14</v>
      </c>
      <c r="AP148" s="136" t="s">
        <v>675</v>
      </c>
      <c r="AQ148" s="308" t="s">
        <v>684</v>
      </c>
      <c r="AR148" s="137">
        <f t="shared" si="16"/>
        <v>24</v>
      </c>
      <c r="AS148" s="143" t="s">
        <v>689</v>
      </c>
      <c r="AT148" s="57" t="s">
        <v>630</v>
      </c>
      <c r="AU148" s="19">
        <f t="shared" si="20"/>
        <v>31</v>
      </c>
      <c r="AV148" s="147" t="s">
        <v>619</v>
      </c>
      <c r="AW148" s="205"/>
      <c r="AX148" s="19">
        <f t="shared" si="21"/>
        <v>32</v>
      </c>
      <c r="AY148" s="147" t="s">
        <v>619</v>
      </c>
      <c r="AZ148" s="205"/>
      <c r="BA148" s="19"/>
      <c r="BB148" s="32"/>
      <c r="BC148" s="20"/>
      <c r="BD148" s="19"/>
      <c r="BE148" s="32"/>
      <c r="BF148" s="20"/>
      <c r="BG148" s="19"/>
      <c r="BH148" s="32"/>
      <c r="BI148" s="20"/>
      <c r="BJ148" s="19">
        <f t="shared" ref="BJ148:BJ203" si="22">BJ149+1</f>
        <v>57</v>
      </c>
      <c r="BK148" s="32"/>
      <c r="BL148" s="20"/>
      <c r="BM148" s="19"/>
      <c r="BN148" s="32"/>
      <c r="BO148" s="20"/>
      <c r="BP148" s="19"/>
      <c r="BQ148" s="32"/>
      <c r="BR148" s="20"/>
      <c r="BS148" s="19">
        <f t="shared" ref="BS148:BS212" si="23">BS149+1</f>
        <v>83</v>
      </c>
      <c r="BT148" s="32"/>
      <c r="BU148" s="20"/>
      <c r="BV148" s="19">
        <f t="shared" ref="BV148:BV211" si="24">BV149+1</f>
        <v>91</v>
      </c>
      <c r="BW148" s="32"/>
      <c r="BX148" s="20"/>
      <c r="BY148" s="19">
        <f t="shared" ref="BY148:BY211" si="25">BY149+1</f>
        <v>100</v>
      </c>
      <c r="BZ148" s="32"/>
      <c r="CA148" s="20"/>
      <c r="CB148" s="19">
        <f t="shared" ref="CB148:CB211" si="26">CB149+1</f>
        <v>109</v>
      </c>
      <c r="CC148" s="32"/>
      <c r="CD148" s="20"/>
      <c r="CE148" s="19">
        <f t="shared" ref="CE148:CE211" si="27">CE149+1</f>
        <v>117</v>
      </c>
      <c r="CF148" s="32"/>
      <c r="CG148" s="20"/>
      <c r="CH148" s="19">
        <f t="shared" ref="CH148:CH211" si="28">CH149+1</f>
        <v>126</v>
      </c>
      <c r="CI148" s="32"/>
      <c r="CJ148" s="20"/>
    </row>
    <row r="149" spans="2:88" ht="81" hidden="1" customHeight="1">
      <c r="B149" s="38">
        <f t="shared" si="18"/>
        <v>6</v>
      </c>
      <c r="C149" s="16">
        <f t="shared" si="19"/>
        <v>43899</v>
      </c>
      <c r="D149" s="16"/>
      <c r="E149" s="19"/>
      <c r="F149" s="17"/>
      <c r="G149" s="17"/>
      <c r="H149" s="19"/>
      <c r="I149" s="17"/>
      <c r="J149" s="17"/>
      <c r="K149" s="19"/>
      <c r="L149" s="17"/>
      <c r="M149" s="17"/>
      <c r="N149" s="19"/>
      <c r="O149" s="17"/>
      <c r="P149" s="17"/>
      <c r="Q149" s="19"/>
      <c r="R149" s="17"/>
      <c r="S149" s="17"/>
      <c r="T149" s="19"/>
      <c r="U149" s="17"/>
      <c r="V149" s="17"/>
      <c r="W149" s="19"/>
      <c r="X149" s="17"/>
      <c r="Y149" s="17"/>
      <c r="Z149" s="19"/>
      <c r="AA149" s="17"/>
      <c r="AB149" s="17"/>
      <c r="AC149" s="19">
        <f t="shared" si="12"/>
        <v>5</v>
      </c>
      <c r="AD149" s="17"/>
      <c r="AE149" s="17"/>
      <c r="AF149" s="19">
        <f t="shared" si="13"/>
        <v>5</v>
      </c>
      <c r="AG149" s="17"/>
      <c r="AH149" s="17"/>
      <c r="AI149" s="19">
        <f t="shared" si="14"/>
        <v>13</v>
      </c>
      <c r="AJ149" s="24"/>
      <c r="AK149" s="43" t="s">
        <v>364</v>
      </c>
      <c r="AL149" s="130">
        <f t="shared" si="17"/>
        <v>16</v>
      </c>
      <c r="AM149" s="24" t="s">
        <v>83</v>
      </c>
      <c r="AN149" s="58" t="s">
        <v>77</v>
      </c>
      <c r="AO149" s="19">
        <f t="shared" si="15"/>
        <v>13</v>
      </c>
      <c r="AP149" s="24" t="s">
        <v>518</v>
      </c>
      <c r="AQ149" s="52" t="s">
        <v>622</v>
      </c>
      <c r="AR149" s="19">
        <f t="shared" si="16"/>
        <v>23</v>
      </c>
      <c r="AS149" s="264" t="s">
        <v>456</v>
      </c>
      <c r="AT149" s="142" t="s">
        <v>691</v>
      </c>
      <c r="AU149" s="19">
        <f t="shared" si="20"/>
        <v>30</v>
      </c>
      <c r="AV149" s="147" t="s">
        <v>465</v>
      </c>
      <c r="AW149" s="20"/>
      <c r="AX149" s="19">
        <f t="shared" si="21"/>
        <v>31</v>
      </c>
      <c r="AY149" s="147" t="s">
        <v>465</v>
      </c>
      <c r="AZ149" s="20"/>
      <c r="BA149" s="19">
        <f t="shared" ref="BA149:BA186" si="29">BA150+1</f>
        <v>38</v>
      </c>
      <c r="BB149" s="32"/>
      <c r="BC149" s="20"/>
      <c r="BD149" s="19">
        <f t="shared" ref="BD149:BD186" si="30">BD150+1</f>
        <v>38</v>
      </c>
      <c r="BE149" s="32"/>
      <c r="BF149" s="20"/>
      <c r="BG149" s="19">
        <f t="shared" ref="BG149:BG195" si="31">BG150+1</f>
        <v>47</v>
      </c>
      <c r="BH149" s="32"/>
      <c r="BI149" s="20"/>
      <c r="BJ149" s="19">
        <f t="shared" si="22"/>
        <v>56</v>
      </c>
      <c r="BK149" s="32"/>
      <c r="BL149" s="20"/>
      <c r="BM149" s="19">
        <f t="shared" ref="BM149:BM212" si="32">BM150+1</f>
        <v>64</v>
      </c>
      <c r="BN149" s="32"/>
      <c r="BO149" s="20"/>
      <c r="BP149" s="19">
        <f t="shared" ref="BP149:BP212" si="33">BP150+1</f>
        <v>74</v>
      </c>
      <c r="BQ149" s="32"/>
      <c r="BR149" s="20"/>
      <c r="BS149" s="19">
        <f t="shared" si="23"/>
        <v>82</v>
      </c>
      <c r="BT149" s="32"/>
      <c r="BU149" s="20"/>
      <c r="BV149" s="19">
        <f t="shared" si="24"/>
        <v>90</v>
      </c>
      <c r="BW149" s="32"/>
      <c r="BX149" s="20"/>
      <c r="BY149" s="19">
        <f t="shared" si="25"/>
        <v>99</v>
      </c>
      <c r="BZ149" s="32"/>
      <c r="CA149" s="20"/>
      <c r="CB149" s="19">
        <f t="shared" si="26"/>
        <v>108</v>
      </c>
      <c r="CC149" s="32"/>
      <c r="CD149" s="20"/>
      <c r="CE149" s="19">
        <f t="shared" si="27"/>
        <v>116</v>
      </c>
      <c r="CF149" s="32"/>
      <c r="CG149" s="20"/>
      <c r="CH149" s="19">
        <f t="shared" si="28"/>
        <v>125</v>
      </c>
      <c r="CI149" s="32"/>
      <c r="CJ149" s="20"/>
    </row>
    <row r="150" spans="2:88" ht="101.25" hidden="1" customHeight="1">
      <c r="B150" s="38">
        <f t="shared" si="18"/>
        <v>7</v>
      </c>
      <c r="C150" s="16">
        <f t="shared" si="19"/>
        <v>43906</v>
      </c>
      <c r="D150" s="16"/>
      <c r="E150" s="19"/>
      <c r="F150" s="17"/>
      <c r="G150" s="17"/>
      <c r="H150" s="19"/>
      <c r="I150" s="17"/>
      <c r="J150" s="17"/>
      <c r="K150" s="19"/>
      <c r="L150" s="17"/>
      <c r="M150" s="17"/>
      <c r="N150" s="19"/>
      <c r="O150" s="17"/>
      <c r="P150" s="17"/>
      <c r="Q150" s="19"/>
      <c r="R150" s="17"/>
      <c r="S150" s="17"/>
      <c r="T150" s="19"/>
      <c r="U150" s="17"/>
      <c r="V150" s="17"/>
      <c r="W150" s="19"/>
      <c r="X150" s="17"/>
      <c r="Y150" s="17"/>
      <c r="Z150" s="19"/>
      <c r="AA150" s="17"/>
      <c r="AB150" s="17"/>
      <c r="AC150" s="19">
        <f t="shared" si="12"/>
        <v>4</v>
      </c>
      <c r="AD150" s="17"/>
      <c r="AE150" s="17"/>
      <c r="AF150" s="19">
        <f t="shared" si="13"/>
        <v>4</v>
      </c>
      <c r="AG150" s="17"/>
      <c r="AH150" s="17"/>
      <c r="AI150" s="19">
        <f t="shared" si="14"/>
        <v>12</v>
      </c>
      <c r="AJ150" s="24"/>
      <c r="AK150" s="101" t="s">
        <v>161</v>
      </c>
      <c r="AL150" s="19">
        <f t="shared" si="17"/>
        <v>15</v>
      </c>
      <c r="AM150" s="24" t="s">
        <v>329</v>
      </c>
      <c r="AN150" s="199"/>
      <c r="AO150" s="19">
        <f t="shared" si="15"/>
        <v>12</v>
      </c>
      <c r="AP150" s="24" t="s">
        <v>576</v>
      </c>
      <c r="AQ150" s="150" t="s">
        <v>577</v>
      </c>
      <c r="AR150" s="19">
        <f t="shared" si="16"/>
        <v>22</v>
      </c>
      <c r="AS150" s="264" t="s">
        <v>594</v>
      </c>
      <c r="AT150" s="142" t="s">
        <v>631</v>
      </c>
      <c r="AU150" s="19">
        <f t="shared" si="20"/>
        <v>29</v>
      </c>
      <c r="AV150" s="147" t="s">
        <v>645</v>
      </c>
      <c r="AW150" s="20"/>
      <c r="AX150" s="19">
        <f t="shared" si="21"/>
        <v>30</v>
      </c>
      <c r="AY150" s="147" t="s">
        <v>645</v>
      </c>
      <c r="AZ150" s="20"/>
      <c r="BA150" s="19">
        <f t="shared" si="29"/>
        <v>37</v>
      </c>
      <c r="BB150" s="250"/>
      <c r="BC150" s="18"/>
      <c r="BD150" s="19">
        <f t="shared" si="30"/>
        <v>37</v>
      </c>
      <c r="BE150" s="250"/>
      <c r="BF150" s="18"/>
      <c r="BG150" s="19">
        <f t="shared" si="31"/>
        <v>46</v>
      </c>
      <c r="BH150" s="250"/>
      <c r="BI150" s="18"/>
      <c r="BJ150" s="19">
        <f t="shared" si="22"/>
        <v>55</v>
      </c>
      <c r="BK150" s="250"/>
      <c r="BL150" s="18"/>
      <c r="BM150" s="19">
        <f t="shared" si="32"/>
        <v>63</v>
      </c>
      <c r="BN150" s="250"/>
      <c r="BO150" s="18"/>
      <c r="BP150" s="19">
        <f t="shared" si="33"/>
        <v>73</v>
      </c>
      <c r="BQ150" s="250"/>
      <c r="BR150" s="18"/>
      <c r="BS150" s="19">
        <f t="shared" si="23"/>
        <v>81</v>
      </c>
      <c r="BT150" s="250"/>
      <c r="BU150" s="18"/>
      <c r="BV150" s="19">
        <f t="shared" si="24"/>
        <v>89</v>
      </c>
      <c r="BW150" s="250"/>
      <c r="BX150" s="18"/>
      <c r="BY150" s="19">
        <f t="shared" si="25"/>
        <v>98</v>
      </c>
      <c r="BZ150" s="250"/>
      <c r="CA150" s="18"/>
      <c r="CB150" s="19">
        <f t="shared" si="26"/>
        <v>107</v>
      </c>
      <c r="CC150" s="250"/>
      <c r="CD150" s="18"/>
      <c r="CE150" s="19">
        <f t="shared" si="27"/>
        <v>115</v>
      </c>
      <c r="CF150" s="250"/>
      <c r="CG150" s="18"/>
      <c r="CH150" s="19">
        <f t="shared" si="28"/>
        <v>124</v>
      </c>
      <c r="CI150" s="250"/>
      <c r="CJ150" s="18"/>
    </row>
    <row r="151" spans="2:88" ht="121.5" hidden="1" customHeight="1">
      <c r="B151" s="38">
        <f t="shared" si="18"/>
        <v>8</v>
      </c>
      <c r="C151" s="16">
        <f t="shared" si="19"/>
        <v>43913</v>
      </c>
      <c r="D151" s="16"/>
      <c r="E151" s="19"/>
      <c r="F151" s="17"/>
      <c r="G151" s="17"/>
      <c r="H151" s="19"/>
      <c r="I151" s="17"/>
      <c r="J151" s="17"/>
      <c r="K151" s="19"/>
      <c r="L151" s="17"/>
      <c r="M151" s="17"/>
      <c r="N151" s="19"/>
      <c r="O151" s="17"/>
      <c r="P151" s="17"/>
      <c r="Q151" s="19"/>
      <c r="R151" s="17"/>
      <c r="S151" s="17"/>
      <c r="T151" s="19"/>
      <c r="U151" s="17"/>
      <c r="V151" s="17"/>
      <c r="W151" s="19"/>
      <c r="X151" s="17"/>
      <c r="Y151" s="17"/>
      <c r="Z151" s="19"/>
      <c r="AA151" s="17"/>
      <c r="AB151" s="17"/>
      <c r="AC151" s="19">
        <f t="shared" si="12"/>
        <v>3</v>
      </c>
      <c r="AD151" s="17"/>
      <c r="AE151" s="17"/>
      <c r="AF151" s="19">
        <f t="shared" si="13"/>
        <v>3</v>
      </c>
      <c r="AG151" s="17"/>
      <c r="AH151" s="17"/>
      <c r="AI151" s="19">
        <f t="shared" si="14"/>
        <v>11</v>
      </c>
      <c r="AJ151" s="28" t="s">
        <v>365</v>
      </c>
      <c r="AK151" s="219"/>
      <c r="AL151" s="19">
        <f t="shared" si="17"/>
        <v>14</v>
      </c>
      <c r="AM151" s="24"/>
      <c r="AN151" s="129"/>
      <c r="AO151" s="19">
        <f t="shared" si="15"/>
        <v>11</v>
      </c>
      <c r="AP151" s="224" t="s">
        <v>586</v>
      </c>
      <c r="AQ151" s="43"/>
      <c r="AR151" s="134">
        <f t="shared" si="16"/>
        <v>21</v>
      </c>
      <c r="AS151" s="206"/>
      <c r="AT151" s="26" t="s">
        <v>632</v>
      </c>
      <c r="AU151" s="134">
        <f t="shared" si="20"/>
        <v>28</v>
      </c>
      <c r="AV151" s="22" t="s">
        <v>541</v>
      </c>
      <c r="AW151" s="317" t="s">
        <v>646</v>
      </c>
      <c r="AX151" s="134">
        <f t="shared" si="21"/>
        <v>29</v>
      </c>
      <c r="AY151" s="22" t="s">
        <v>541</v>
      </c>
      <c r="AZ151" s="317"/>
      <c r="BA151" s="19">
        <f t="shared" si="29"/>
        <v>36</v>
      </c>
      <c r="BB151" s="250"/>
      <c r="BC151" s="18"/>
      <c r="BD151" s="19">
        <f t="shared" si="30"/>
        <v>36</v>
      </c>
      <c r="BE151" s="250"/>
      <c r="BF151" s="18"/>
      <c r="BG151" s="19">
        <f t="shared" si="31"/>
        <v>45</v>
      </c>
      <c r="BH151" s="250"/>
      <c r="BI151" s="18"/>
      <c r="BJ151" s="19">
        <f t="shared" si="22"/>
        <v>54</v>
      </c>
      <c r="BK151" s="250"/>
      <c r="BL151" s="18"/>
      <c r="BM151" s="19">
        <f t="shared" si="32"/>
        <v>62</v>
      </c>
      <c r="BN151" s="250"/>
      <c r="BO151" s="18"/>
      <c r="BP151" s="19">
        <f t="shared" si="33"/>
        <v>72</v>
      </c>
      <c r="BQ151" s="250"/>
      <c r="BR151" s="18"/>
      <c r="BS151" s="19">
        <f t="shared" si="23"/>
        <v>80</v>
      </c>
      <c r="BT151" s="250"/>
      <c r="BU151" s="18"/>
      <c r="BV151" s="19">
        <f t="shared" si="24"/>
        <v>88</v>
      </c>
      <c r="BW151" s="250"/>
      <c r="BX151" s="18"/>
      <c r="BY151" s="19">
        <f t="shared" si="25"/>
        <v>97</v>
      </c>
      <c r="BZ151" s="250"/>
      <c r="CA151" s="18"/>
      <c r="CB151" s="19">
        <f t="shared" si="26"/>
        <v>106</v>
      </c>
      <c r="CC151" s="250"/>
      <c r="CD151" s="18"/>
      <c r="CE151" s="19">
        <f t="shared" si="27"/>
        <v>114</v>
      </c>
      <c r="CF151" s="250"/>
      <c r="CG151" s="18"/>
      <c r="CH151" s="19">
        <f t="shared" si="28"/>
        <v>123</v>
      </c>
      <c r="CI151" s="250"/>
      <c r="CJ151" s="18"/>
    </row>
    <row r="152" spans="2:88" ht="60.75" hidden="1" customHeight="1">
      <c r="B152" s="38">
        <f t="shared" si="18"/>
        <v>9</v>
      </c>
      <c r="C152" s="16">
        <f t="shared" si="19"/>
        <v>43920</v>
      </c>
      <c r="D152" s="16"/>
      <c r="E152" s="19"/>
      <c r="F152" s="17"/>
      <c r="G152" s="17"/>
      <c r="H152" s="19"/>
      <c r="I152" s="17"/>
      <c r="J152" s="17"/>
      <c r="K152" s="19"/>
      <c r="L152" s="17"/>
      <c r="M152" s="17"/>
      <c r="N152" s="19"/>
      <c r="O152" s="17"/>
      <c r="P152" s="17"/>
      <c r="Q152" s="19"/>
      <c r="R152" s="17"/>
      <c r="S152" s="17"/>
      <c r="T152" s="19"/>
      <c r="U152" s="17"/>
      <c r="V152" s="17"/>
      <c r="W152" s="19"/>
      <c r="X152" s="17"/>
      <c r="Y152" s="17"/>
      <c r="Z152" s="19"/>
      <c r="AA152" s="17"/>
      <c r="AB152" s="17"/>
      <c r="AC152" s="19">
        <f t="shared" si="12"/>
        <v>2</v>
      </c>
      <c r="AD152" s="17"/>
      <c r="AE152" s="17"/>
      <c r="AF152" s="19">
        <f t="shared" si="13"/>
        <v>2</v>
      </c>
      <c r="AG152" s="17"/>
      <c r="AH152" s="17"/>
      <c r="AI152" s="130">
        <f t="shared" si="14"/>
        <v>10</v>
      </c>
      <c r="AJ152" s="28" t="s">
        <v>296</v>
      </c>
      <c r="AK152" s="18" t="s">
        <v>71</v>
      </c>
      <c r="AL152" s="19">
        <f t="shared" si="17"/>
        <v>13</v>
      </c>
      <c r="AM152" s="24"/>
      <c r="AN152" s="43" t="s">
        <v>364</v>
      </c>
      <c r="AO152" s="130">
        <f t="shared" si="15"/>
        <v>10</v>
      </c>
      <c r="AP152" s="224" t="s">
        <v>476</v>
      </c>
      <c r="AQ152" s="314" t="s">
        <v>623</v>
      </c>
      <c r="AR152" s="19">
        <f t="shared" si="16"/>
        <v>20</v>
      </c>
      <c r="AS152" s="264"/>
      <c r="AT152" s="133"/>
      <c r="AU152" s="19">
        <f t="shared" si="20"/>
        <v>27</v>
      </c>
      <c r="AV152" s="274" t="s">
        <v>599</v>
      </c>
      <c r="AW152" s="57"/>
      <c r="AX152" s="19">
        <f t="shared" si="21"/>
        <v>28</v>
      </c>
      <c r="AY152" s="274"/>
      <c r="AZ152" s="57"/>
      <c r="BA152" s="19">
        <f t="shared" si="29"/>
        <v>35</v>
      </c>
      <c r="BB152" s="250"/>
      <c r="BC152" s="57"/>
      <c r="BD152" s="19">
        <f t="shared" si="30"/>
        <v>35</v>
      </c>
      <c r="BE152" s="250"/>
      <c r="BF152" s="57"/>
      <c r="BG152" s="19">
        <f t="shared" si="31"/>
        <v>44</v>
      </c>
      <c r="BH152" s="250"/>
      <c r="BI152" s="57"/>
      <c r="BJ152" s="19">
        <f t="shared" si="22"/>
        <v>53</v>
      </c>
      <c r="BK152" s="250"/>
      <c r="BL152" s="57"/>
      <c r="BM152" s="19">
        <f t="shared" si="32"/>
        <v>61</v>
      </c>
      <c r="BN152" s="250"/>
      <c r="BO152" s="57"/>
      <c r="BP152" s="19">
        <f t="shared" si="33"/>
        <v>71</v>
      </c>
      <c r="BQ152" s="250"/>
      <c r="BR152" s="57"/>
      <c r="BS152" s="19">
        <f t="shared" si="23"/>
        <v>79</v>
      </c>
      <c r="BT152" s="250"/>
      <c r="BU152" s="57"/>
      <c r="BV152" s="19">
        <f t="shared" si="24"/>
        <v>87</v>
      </c>
      <c r="BW152" s="250"/>
      <c r="BX152" s="57"/>
      <c r="BY152" s="19">
        <f t="shared" si="25"/>
        <v>96</v>
      </c>
      <c r="BZ152" s="250"/>
      <c r="CA152" s="57"/>
      <c r="CB152" s="19">
        <f t="shared" si="26"/>
        <v>105</v>
      </c>
      <c r="CC152" s="250"/>
      <c r="CD152" s="57"/>
      <c r="CE152" s="19">
        <f t="shared" si="27"/>
        <v>113</v>
      </c>
      <c r="CF152" s="250"/>
      <c r="CG152" s="57"/>
      <c r="CH152" s="19">
        <f t="shared" si="28"/>
        <v>122</v>
      </c>
      <c r="CI152" s="250"/>
      <c r="CJ152" s="57"/>
    </row>
    <row r="153" spans="2:88" ht="121.5" hidden="1" customHeight="1">
      <c r="B153" s="38">
        <f t="shared" si="18"/>
        <v>10</v>
      </c>
      <c r="C153" s="16">
        <f t="shared" si="19"/>
        <v>43927</v>
      </c>
      <c r="D153" s="16"/>
      <c r="E153" s="19"/>
      <c r="F153" s="17"/>
      <c r="G153" s="17"/>
      <c r="H153" s="19"/>
      <c r="I153" s="17"/>
      <c r="J153" s="17"/>
      <c r="K153" s="19"/>
      <c r="L153" s="17"/>
      <c r="M153" s="17"/>
      <c r="N153" s="19"/>
      <c r="O153" s="17"/>
      <c r="P153" s="17"/>
      <c r="Q153" s="19"/>
      <c r="R153" s="17"/>
      <c r="S153" s="17"/>
      <c r="T153" s="19"/>
      <c r="U153" s="17"/>
      <c r="V153" s="17"/>
      <c r="W153" s="19"/>
      <c r="X153" s="17"/>
      <c r="Y153" s="17"/>
      <c r="Z153" s="19"/>
      <c r="AA153" s="17"/>
      <c r="AB153" s="17"/>
      <c r="AC153" s="19">
        <f t="shared" si="12"/>
        <v>1</v>
      </c>
      <c r="AD153" s="17"/>
      <c r="AE153" s="17"/>
      <c r="AF153" s="19">
        <f t="shared" si="13"/>
        <v>1</v>
      </c>
      <c r="AG153" s="17"/>
      <c r="AH153" s="17"/>
      <c r="AI153" s="19">
        <f t="shared" si="14"/>
        <v>9</v>
      </c>
      <c r="AJ153" s="234" t="s">
        <v>361</v>
      </c>
      <c r="AK153" s="42"/>
      <c r="AL153" s="19">
        <f t="shared" si="17"/>
        <v>12</v>
      </c>
      <c r="AM153" s="24"/>
      <c r="AN153" s="42"/>
      <c r="AO153" s="19">
        <f t="shared" si="15"/>
        <v>9</v>
      </c>
      <c r="AP153" s="224"/>
      <c r="AQ153" s="304"/>
      <c r="AR153" s="137">
        <f t="shared" si="16"/>
        <v>19</v>
      </c>
      <c r="AS153" s="22"/>
      <c r="AT153" s="26"/>
      <c r="AU153" s="137">
        <f t="shared" si="20"/>
        <v>26</v>
      </c>
      <c r="AV153" s="50" t="s">
        <v>652</v>
      </c>
      <c r="AW153" s="263" t="s">
        <v>647</v>
      </c>
      <c r="AX153" s="137">
        <f t="shared" si="21"/>
        <v>27</v>
      </c>
      <c r="AY153" s="50"/>
      <c r="AZ153" s="263"/>
      <c r="BA153" s="145">
        <f t="shared" si="29"/>
        <v>34</v>
      </c>
      <c r="BB153" s="147" t="s">
        <v>643</v>
      </c>
      <c r="BC153" s="31"/>
      <c r="BD153" s="145">
        <f t="shared" si="30"/>
        <v>34</v>
      </c>
      <c r="BE153" s="147" t="s">
        <v>596</v>
      </c>
      <c r="BF153" s="31"/>
      <c r="BG153" s="19">
        <f t="shared" si="31"/>
        <v>43</v>
      </c>
      <c r="BH153" s="24" t="s">
        <v>768</v>
      </c>
      <c r="BI153" s="31"/>
      <c r="BJ153" s="19">
        <f t="shared" si="22"/>
        <v>52</v>
      </c>
      <c r="BK153" s="329"/>
      <c r="BL153" s="31"/>
      <c r="BM153" s="19">
        <f t="shared" si="32"/>
        <v>60</v>
      </c>
      <c r="BN153" s="329"/>
      <c r="BO153" s="31"/>
      <c r="BP153" s="19">
        <f t="shared" si="33"/>
        <v>70</v>
      </c>
      <c r="BQ153" s="329"/>
      <c r="BR153" s="31"/>
      <c r="BS153" s="19">
        <f t="shared" si="23"/>
        <v>78</v>
      </c>
      <c r="BT153" s="329"/>
      <c r="BU153" s="31"/>
      <c r="BV153" s="19">
        <f t="shared" si="24"/>
        <v>86</v>
      </c>
      <c r="BW153" s="329"/>
      <c r="BX153" s="31"/>
      <c r="BY153" s="19">
        <f t="shared" si="25"/>
        <v>95</v>
      </c>
      <c r="BZ153" s="329"/>
      <c r="CA153" s="31"/>
      <c r="CB153" s="19">
        <f t="shared" si="26"/>
        <v>104</v>
      </c>
      <c r="CC153" s="329"/>
      <c r="CD153" s="31"/>
      <c r="CE153" s="19">
        <f t="shared" si="27"/>
        <v>112</v>
      </c>
      <c r="CF153" s="329"/>
      <c r="CG153" s="31"/>
      <c r="CH153" s="19">
        <f t="shared" si="28"/>
        <v>121</v>
      </c>
      <c r="CI153" s="329"/>
      <c r="CJ153" s="31"/>
    </row>
    <row r="154" spans="2:88" ht="121.5" hidden="1" customHeight="1">
      <c r="B154" s="38">
        <f t="shared" si="18"/>
        <v>11</v>
      </c>
      <c r="C154" s="45">
        <f t="shared" si="19"/>
        <v>43934</v>
      </c>
      <c r="D154" s="16"/>
      <c r="E154" s="19"/>
      <c r="F154" s="17"/>
      <c r="G154" s="17"/>
      <c r="H154" s="19"/>
      <c r="I154" s="17"/>
      <c r="J154" s="17"/>
      <c r="K154" s="19"/>
      <c r="L154" s="17"/>
      <c r="M154" s="17"/>
      <c r="N154" s="19"/>
      <c r="O154" s="17"/>
      <c r="P154" s="17"/>
      <c r="Q154" s="19"/>
      <c r="R154" s="17"/>
      <c r="S154" s="17"/>
      <c r="T154" s="19"/>
      <c r="U154" s="17"/>
      <c r="V154" s="17"/>
      <c r="W154" s="19"/>
      <c r="X154" s="17"/>
      <c r="Y154" s="17"/>
      <c r="Z154" s="19"/>
      <c r="AA154" s="17"/>
      <c r="AB154" s="17"/>
      <c r="AC154" s="19">
        <v>0</v>
      </c>
      <c r="AD154" s="17" t="s">
        <v>249</v>
      </c>
      <c r="AE154" s="17"/>
      <c r="AF154" s="19">
        <v>0</v>
      </c>
      <c r="AG154" s="17" t="s">
        <v>249</v>
      </c>
      <c r="AH154" s="17"/>
      <c r="AI154" s="19">
        <f t="shared" si="14"/>
        <v>8</v>
      </c>
      <c r="AJ154" s="28"/>
      <c r="AK154" s="17" t="s">
        <v>408</v>
      </c>
      <c r="AL154" s="19">
        <f t="shared" si="17"/>
        <v>11</v>
      </c>
      <c r="AM154" s="28" t="s">
        <v>365</v>
      </c>
      <c r="AN154" s="17"/>
      <c r="AO154" s="19">
        <f t="shared" si="15"/>
        <v>8</v>
      </c>
      <c r="AP154" s="250"/>
      <c r="AQ154" s="17"/>
      <c r="AR154" s="19">
        <f t="shared" si="16"/>
        <v>18</v>
      </c>
      <c r="AS154" s="277"/>
      <c r="AT154" s="42"/>
      <c r="AU154" s="134">
        <f t="shared" si="20"/>
        <v>25</v>
      </c>
      <c r="AV154" s="143"/>
      <c r="AW154" s="57" t="s">
        <v>667</v>
      </c>
      <c r="AX154" s="134">
        <f t="shared" si="21"/>
        <v>26</v>
      </c>
      <c r="AY154" s="143"/>
      <c r="AZ154" s="317" t="s">
        <v>646</v>
      </c>
      <c r="BA154" s="19">
        <f t="shared" si="29"/>
        <v>33</v>
      </c>
      <c r="BB154" s="147" t="s">
        <v>644</v>
      </c>
      <c r="BC154" s="57"/>
      <c r="BD154" s="19">
        <f t="shared" si="30"/>
        <v>33</v>
      </c>
      <c r="BE154" s="147" t="s">
        <v>791</v>
      </c>
      <c r="BF154" s="57"/>
      <c r="BG154" s="19">
        <f t="shared" si="31"/>
        <v>42</v>
      </c>
      <c r="BH154" s="24"/>
      <c r="BI154" s="57"/>
      <c r="BJ154" s="19">
        <f t="shared" si="22"/>
        <v>51</v>
      </c>
      <c r="BK154" s="329"/>
      <c r="BL154" s="57"/>
      <c r="BM154" s="19">
        <f t="shared" si="32"/>
        <v>59</v>
      </c>
      <c r="BN154" s="329"/>
      <c r="BO154" s="57"/>
      <c r="BP154" s="19">
        <f t="shared" si="33"/>
        <v>69</v>
      </c>
      <c r="BQ154" s="329"/>
      <c r="BR154" s="57"/>
      <c r="BS154" s="19">
        <f t="shared" si="23"/>
        <v>77</v>
      </c>
      <c r="BT154" s="329"/>
      <c r="BU154" s="57"/>
      <c r="BV154" s="19">
        <f t="shared" si="24"/>
        <v>85</v>
      </c>
      <c r="BW154" s="329"/>
      <c r="BX154" s="57"/>
      <c r="BY154" s="19">
        <f t="shared" si="25"/>
        <v>94</v>
      </c>
      <c r="BZ154" s="329"/>
      <c r="CA154" s="57"/>
      <c r="CB154" s="19">
        <f t="shared" si="26"/>
        <v>103</v>
      </c>
      <c r="CC154" s="329"/>
      <c r="CD154" s="57"/>
      <c r="CE154" s="19">
        <f t="shared" si="27"/>
        <v>111</v>
      </c>
      <c r="CF154" s="329"/>
      <c r="CG154" s="57"/>
      <c r="CH154" s="19">
        <f t="shared" si="28"/>
        <v>120</v>
      </c>
      <c r="CI154" s="329"/>
      <c r="CJ154" s="57"/>
    </row>
    <row r="155" spans="2:88" ht="162" hidden="1" customHeight="1">
      <c r="B155" s="38">
        <f t="shared" si="18"/>
        <v>12</v>
      </c>
      <c r="C155" s="16">
        <f t="shared" si="19"/>
        <v>43941</v>
      </c>
      <c r="D155" s="16"/>
      <c r="E155" s="19"/>
      <c r="F155" s="17"/>
      <c r="G155" s="17"/>
      <c r="H155" s="19"/>
      <c r="I155" s="17"/>
      <c r="J155" s="17"/>
      <c r="K155" s="19"/>
      <c r="L155" s="17"/>
      <c r="M155" s="17"/>
      <c r="N155" s="19"/>
      <c r="O155" s="17"/>
      <c r="P155" s="17"/>
      <c r="Q155" s="19"/>
      <c r="R155" s="17"/>
      <c r="S155" s="17"/>
      <c r="T155" s="19"/>
      <c r="U155" s="17"/>
      <c r="V155" s="17"/>
      <c r="W155" s="19"/>
      <c r="X155" s="17"/>
      <c r="Y155" s="17"/>
      <c r="Z155" s="19"/>
      <c r="AA155" s="17"/>
      <c r="AB155" s="17"/>
      <c r="AC155" s="19"/>
      <c r="AD155" s="17"/>
      <c r="AE155" s="17"/>
      <c r="AF155" s="19"/>
      <c r="AG155" s="17"/>
      <c r="AH155" s="17"/>
      <c r="AI155" s="19">
        <f t="shared" si="14"/>
        <v>7</v>
      </c>
      <c r="AJ155" s="128"/>
      <c r="AK155" s="17"/>
      <c r="AL155" s="19">
        <f t="shared" si="17"/>
        <v>10</v>
      </c>
      <c r="AM155" s="28" t="s">
        <v>296</v>
      </c>
      <c r="AN155" s="18" t="s">
        <v>71</v>
      </c>
      <c r="AO155" s="19">
        <f t="shared" si="15"/>
        <v>7</v>
      </c>
      <c r="AP155" s="128"/>
      <c r="AQ155" s="17"/>
      <c r="AR155" s="130">
        <f t="shared" si="16"/>
        <v>17</v>
      </c>
      <c r="AS155" s="22" t="s">
        <v>751</v>
      </c>
      <c r="AT155" s="58"/>
      <c r="AU155" s="19">
        <f t="shared" si="20"/>
        <v>24</v>
      </c>
      <c r="AV155" s="143" t="s">
        <v>653</v>
      </c>
      <c r="AW155" s="57" t="s">
        <v>667</v>
      </c>
      <c r="AX155" s="19">
        <f t="shared" si="21"/>
        <v>25</v>
      </c>
      <c r="AY155" s="143" t="s">
        <v>797</v>
      </c>
      <c r="AZ155" s="57"/>
      <c r="BA155" s="145">
        <f t="shared" si="29"/>
        <v>32</v>
      </c>
      <c r="BB155" s="23" t="s">
        <v>654</v>
      </c>
      <c r="BC155" s="57" t="s">
        <v>626</v>
      </c>
      <c r="BD155" s="145">
        <f t="shared" si="30"/>
        <v>32</v>
      </c>
      <c r="BE155" s="23" t="s">
        <v>790</v>
      </c>
      <c r="BF155" s="57" t="s">
        <v>793</v>
      </c>
      <c r="BG155" s="19">
        <f t="shared" si="31"/>
        <v>41</v>
      </c>
      <c r="BH155" s="24" t="s">
        <v>769</v>
      </c>
      <c r="BI155" s="57"/>
      <c r="BJ155" s="19">
        <f t="shared" si="22"/>
        <v>50</v>
      </c>
      <c r="BK155" s="250"/>
      <c r="BL155" s="57"/>
      <c r="BM155" s="19">
        <f t="shared" si="32"/>
        <v>58</v>
      </c>
      <c r="BN155" s="250"/>
      <c r="BO155" s="57"/>
      <c r="BP155" s="19">
        <f t="shared" si="33"/>
        <v>68</v>
      </c>
      <c r="BQ155" s="250"/>
      <c r="BR155" s="57"/>
      <c r="BS155" s="19">
        <f t="shared" si="23"/>
        <v>76</v>
      </c>
      <c r="BT155" s="250"/>
      <c r="BU155" s="57"/>
      <c r="BV155" s="19">
        <f t="shared" si="24"/>
        <v>84</v>
      </c>
      <c r="BW155" s="250"/>
      <c r="BX155" s="57"/>
      <c r="BY155" s="19">
        <f t="shared" si="25"/>
        <v>93</v>
      </c>
      <c r="BZ155" s="250"/>
      <c r="CA155" s="57"/>
      <c r="CB155" s="19">
        <f t="shared" si="26"/>
        <v>102</v>
      </c>
      <c r="CC155" s="250"/>
      <c r="CD155" s="57"/>
      <c r="CE155" s="19">
        <f t="shared" si="27"/>
        <v>110</v>
      </c>
      <c r="CF155" s="250"/>
      <c r="CG155" s="57"/>
      <c r="CH155" s="19">
        <f t="shared" si="28"/>
        <v>119</v>
      </c>
      <c r="CI155" s="250"/>
      <c r="CJ155" s="57"/>
    </row>
    <row r="156" spans="2:88" ht="141.75" hidden="1" customHeight="1">
      <c r="B156" s="38">
        <f t="shared" si="18"/>
        <v>13</v>
      </c>
      <c r="C156" s="16">
        <f t="shared" si="19"/>
        <v>43948</v>
      </c>
      <c r="D156" s="16"/>
      <c r="E156" s="19"/>
      <c r="F156" s="17"/>
      <c r="G156" s="17"/>
      <c r="H156" s="19"/>
      <c r="I156" s="17"/>
      <c r="J156" s="17"/>
      <c r="K156" s="19"/>
      <c r="L156" s="17"/>
      <c r="M156" s="17"/>
      <c r="N156" s="19"/>
      <c r="O156" s="17"/>
      <c r="P156" s="17"/>
      <c r="Q156" s="19"/>
      <c r="R156" s="17"/>
      <c r="S156" s="17"/>
      <c r="T156" s="19"/>
      <c r="U156" s="17"/>
      <c r="V156" s="17"/>
      <c r="W156" s="19"/>
      <c r="X156" s="17"/>
      <c r="Y156" s="17"/>
      <c r="Z156" s="19"/>
      <c r="AA156" s="17"/>
      <c r="AB156" s="17"/>
      <c r="AC156" s="19"/>
      <c r="AD156" s="17"/>
      <c r="AE156" s="17"/>
      <c r="AF156" s="19"/>
      <c r="AG156" s="17"/>
      <c r="AH156" s="17"/>
      <c r="AI156" s="19">
        <f t="shared" si="14"/>
        <v>6</v>
      </c>
      <c r="AJ156" s="17"/>
      <c r="AK156" s="17" t="s">
        <v>162</v>
      </c>
      <c r="AL156" s="19">
        <f t="shared" si="17"/>
        <v>9</v>
      </c>
      <c r="AM156" s="28"/>
      <c r="AN156" s="17"/>
      <c r="AO156" s="19">
        <f t="shared" si="15"/>
        <v>6</v>
      </c>
      <c r="AP156" s="17"/>
      <c r="AQ156" s="17"/>
      <c r="AR156" s="19">
        <f t="shared" si="16"/>
        <v>16</v>
      </c>
      <c r="AS156" s="277" t="s">
        <v>795</v>
      </c>
      <c r="AT156" s="42" t="s">
        <v>636</v>
      </c>
      <c r="AU156" s="137">
        <f t="shared" si="20"/>
        <v>23</v>
      </c>
      <c r="AV156" s="143"/>
      <c r="AW156" s="57" t="s">
        <v>649</v>
      </c>
      <c r="AX156" s="137">
        <f t="shared" si="21"/>
        <v>24</v>
      </c>
      <c r="AY156" s="143" t="s">
        <v>749</v>
      </c>
      <c r="AZ156" s="57" t="s">
        <v>798</v>
      </c>
      <c r="BA156" s="19">
        <f t="shared" si="29"/>
        <v>31</v>
      </c>
      <c r="BB156" s="23" t="s">
        <v>655</v>
      </c>
      <c r="BC156" s="205"/>
      <c r="BD156" s="19">
        <f t="shared" si="30"/>
        <v>31</v>
      </c>
      <c r="BE156" s="23" t="s">
        <v>785</v>
      </c>
      <c r="BF156" s="205"/>
      <c r="BG156" s="19">
        <f t="shared" si="31"/>
        <v>40</v>
      </c>
      <c r="BH156" s="360"/>
      <c r="BI156" s="205"/>
      <c r="BJ156" s="19">
        <f t="shared" si="22"/>
        <v>49</v>
      </c>
      <c r="BK156" s="250"/>
      <c r="BL156" s="205"/>
      <c r="BM156" s="19">
        <f t="shared" si="32"/>
        <v>57</v>
      </c>
      <c r="BN156" s="250"/>
      <c r="BO156" s="205"/>
      <c r="BP156" s="19">
        <f t="shared" si="33"/>
        <v>67</v>
      </c>
      <c r="BQ156" s="250"/>
      <c r="BR156" s="205"/>
      <c r="BS156" s="19">
        <f t="shared" si="23"/>
        <v>75</v>
      </c>
      <c r="BT156" s="250"/>
      <c r="BU156" s="205"/>
      <c r="BV156" s="19">
        <f t="shared" si="24"/>
        <v>83</v>
      </c>
      <c r="BW156" s="250"/>
      <c r="BX156" s="205"/>
      <c r="BY156" s="19">
        <f t="shared" si="25"/>
        <v>92</v>
      </c>
      <c r="BZ156" s="250"/>
      <c r="CA156" s="205"/>
      <c r="CB156" s="19">
        <f t="shared" si="26"/>
        <v>101</v>
      </c>
      <c r="CC156" s="250"/>
      <c r="CD156" s="205"/>
      <c r="CE156" s="19">
        <f t="shared" si="27"/>
        <v>109</v>
      </c>
      <c r="CF156" s="250"/>
      <c r="CG156" s="205"/>
      <c r="CH156" s="19">
        <f t="shared" si="28"/>
        <v>118</v>
      </c>
      <c r="CI156" s="250"/>
      <c r="CJ156" s="205"/>
    </row>
    <row r="157" spans="2:88" ht="141.75" hidden="1" customHeight="1">
      <c r="B157" s="38">
        <f t="shared" si="18"/>
        <v>14</v>
      </c>
      <c r="C157" s="16">
        <f t="shared" si="19"/>
        <v>43955</v>
      </c>
      <c r="D157" s="16"/>
      <c r="E157" s="19"/>
      <c r="F157" s="17"/>
      <c r="G157" s="17"/>
      <c r="H157" s="19"/>
      <c r="I157" s="17"/>
      <c r="J157" s="17"/>
      <c r="K157" s="19"/>
      <c r="L157" s="17"/>
      <c r="M157" s="17"/>
      <c r="N157" s="19"/>
      <c r="O157" s="17"/>
      <c r="P157" s="17"/>
      <c r="Q157" s="19"/>
      <c r="R157" s="17"/>
      <c r="S157" s="17"/>
      <c r="T157" s="19"/>
      <c r="U157" s="17"/>
      <c r="V157" s="17"/>
      <c r="W157" s="19"/>
      <c r="X157" s="17"/>
      <c r="Y157" s="17"/>
      <c r="Z157" s="19"/>
      <c r="AA157" s="17"/>
      <c r="AB157" s="17"/>
      <c r="AC157" s="19"/>
      <c r="AD157" s="17"/>
      <c r="AE157" s="17"/>
      <c r="AF157" s="19"/>
      <c r="AG157" s="17"/>
      <c r="AH157" s="17"/>
      <c r="AI157" s="19">
        <f t="shared" si="14"/>
        <v>5</v>
      </c>
      <c r="AJ157" s="17"/>
      <c r="AK157" s="17"/>
      <c r="AL157" s="19">
        <f t="shared" si="17"/>
        <v>8</v>
      </c>
      <c r="AM157" s="28"/>
      <c r="AN157" s="17" t="s">
        <v>408</v>
      </c>
      <c r="AO157" s="19">
        <f t="shared" si="15"/>
        <v>5</v>
      </c>
      <c r="AP157" s="17"/>
      <c r="AQ157" s="17"/>
      <c r="AR157" s="19">
        <f t="shared" si="16"/>
        <v>15</v>
      </c>
      <c r="AS157" s="276" t="s">
        <v>796</v>
      </c>
      <c r="AT157" s="148"/>
      <c r="AU157" s="19">
        <f t="shared" si="20"/>
        <v>22</v>
      </c>
      <c r="AV157" s="264" t="s">
        <v>703</v>
      </c>
      <c r="AW157" s="142" t="s">
        <v>701</v>
      </c>
      <c r="AX157" s="19">
        <f t="shared" si="21"/>
        <v>23</v>
      </c>
      <c r="AY157" s="264" t="s">
        <v>760</v>
      </c>
      <c r="AZ157" s="142"/>
      <c r="BA157" s="19">
        <f t="shared" si="29"/>
        <v>30</v>
      </c>
      <c r="BB157" s="147" t="s">
        <v>619</v>
      </c>
      <c r="BC157" s="205"/>
      <c r="BD157" s="19">
        <f t="shared" si="30"/>
        <v>30</v>
      </c>
      <c r="BE157" s="147" t="s">
        <v>786</v>
      </c>
      <c r="BF157" s="205" t="s">
        <v>763</v>
      </c>
      <c r="BG157" s="19">
        <f t="shared" si="31"/>
        <v>39</v>
      </c>
      <c r="BH157" s="24"/>
      <c r="BI157" s="205"/>
      <c r="BJ157" s="19">
        <f t="shared" si="22"/>
        <v>48</v>
      </c>
      <c r="BK157" s="329"/>
      <c r="BL157" s="205"/>
      <c r="BM157" s="19">
        <f t="shared" si="32"/>
        <v>56</v>
      </c>
      <c r="BN157" s="329"/>
      <c r="BO157" s="205"/>
      <c r="BP157" s="19">
        <f t="shared" si="33"/>
        <v>66</v>
      </c>
      <c r="BQ157" s="329"/>
      <c r="BR157" s="205"/>
      <c r="BS157" s="19">
        <f t="shared" si="23"/>
        <v>74</v>
      </c>
      <c r="BT157" s="329"/>
      <c r="BU157" s="205"/>
      <c r="BV157" s="19">
        <f t="shared" si="24"/>
        <v>82</v>
      </c>
      <c r="BW157" s="329"/>
      <c r="BX157" s="205"/>
      <c r="BY157" s="19">
        <f t="shared" si="25"/>
        <v>91</v>
      </c>
      <c r="BZ157" s="329"/>
      <c r="CA157" s="205"/>
      <c r="CB157" s="19">
        <f t="shared" si="26"/>
        <v>100</v>
      </c>
      <c r="CC157" s="329"/>
      <c r="CD157" s="205"/>
      <c r="CE157" s="19">
        <f t="shared" si="27"/>
        <v>108</v>
      </c>
      <c r="CF157" s="329"/>
      <c r="CG157" s="205"/>
      <c r="CH157" s="19">
        <f t="shared" si="28"/>
        <v>117</v>
      </c>
      <c r="CI157" s="329"/>
      <c r="CJ157" s="205"/>
    </row>
    <row r="158" spans="2:88" ht="60.75" hidden="1" customHeight="1">
      <c r="B158" s="38">
        <f t="shared" si="18"/>
        <v>15</v>
      </c>
      <c r="C158" s="16">
        <f t="shared" si="19"/>
        <v>43962</v>
      </c>
      <c r="D158" s="16"/>
      <c r="E158" s="19"/>
      <c r="F158" s="17"/>
      <c r="G158" s="17"/>
      <c r="H158" s="19"/>
      <c r="I158" s="17"/>
      <c r="J158" s="17"/>
      <c r="K158" s="19"/>
      <c r="L158" s="17"/>
      <c r="M158" s="17"/>
      <c r="N158" s="19"/>
      <c r="O158" s="17"/>
      <c r="P158" s="17"/>
      <c r="Q158" s="19"/>
      <c r="R158" s="17"/>
      <c r="S158" s="17"/>
      <c r="T158" s="19"/>
      <c r="U158" s="17"/>
      <c r="V158" s="17"/>
      <c r="W158" s="19"/>
      <c r="X158" s="17"/>
      <c r="Y158" s="17"/>
      <c r="Z158" s="19"/>
      <c r="AA158" s="17"/>
      <c r="AB158" s="17"/>
      <c r="AC158" s="19"/>
      <c r="AD158" s="17"/>
      <c r="AE158" s="17"/>
      <c r="AF158" s="19"/>
      <c r="AG158" s="17"/>
      <c r="AH158" s="17"/>
      <c r="AI158" s="19">
        <f t="shared" si="14"/>
        <v>4</v>
      </c>
      <c r="AJ158" s="17"/>
      <c r="AK158" s="17"/>
      <c r="AL158" s="19">
        <f t="shared" si="17"/>
        <v>7</v>
      </c>
      <c r="AM158" s="17"/>
      <c r="AN158" s="17"/>
      <c r="AO158" s="19">
        <f t="shared" si="15"/>
        <v>4</v>
      </c>
      <c r="AP158" s="17"/>
      <c r="AQ158" s="17"/>
      <c r="AR158" s="19">
        <f t="shared" si="16"/>
        <v>14</v>
      </c>
      <c r="AS158" s="136" t="s">
        <v>523</v>
      </c>
      <c r="AT158" s="52" t="s">
        <v>568</v>
      </c>
      <c r="AU158" s="19">
        <f t="shared" si="20"/>
        <v>21</v>
      </c>
      <c r="AV158" s="256" t="s">
        <v>702</v>
      </c>
      <c r="AW158" s="142"/>
      <c r="AX158" s="19">
        <f t="shared" si="21"/>
        <v>22</v>
      </c>
      <c r="AY158" s="256" t="s">
        <v>349</v>
      </c>
      <c r="AZ158" s="142"/>
      <c r="BA158" s="19">
        <f t="shared" si="29"/>
        <v>29</v>
      </c>
      <c r="BB158" s="147" t="s">
        <v>465</v>
      </c>
      <c r="BC158" s="20"/>
      <c r="BD158" s="19">
        <f t="shared" si="30"/>
        <v>29</v>
      </c>
      <c r="BE158" s="147" t="s">
        <v>465</v>
      </c>
      <c r="BF158" s="20"/>
      <c r="BG158" s="19">
        <f t="shared" si="31"/>
        <v>38</v>
      </c>
      <c r="BH158" s="24" t="s">
        <v>773</v>
      </c>
      <c r="BI158" s="329"/>
      <c r="BJ158" s="19">
        <f t="shared" si="22"/>
        <v>47</v>
      </c>
      <c r="BK158" s="329"/>
      <c r="BL158" s="20"/>
      <c r="BM158" s="19">
        <f t="shared" si="32"/>
        <v>55</v>
      </c>
      <c r="BN158" s="329"/>
      <c r="BO158" s="20"/>
      <c r="BP158" s="19">
        <f t="shared" si="33"/>
        <v>65</v>
      </c>
      <c r="BQ158" s="329"/>
      <c r="BR158" s="20"/>
      <c r="BS158" s="19">
        <f t="shared" si="23"/>
        <v>73</v>
      </c>
      <c r="BT158" s="329"/>
      <c r="BU158" s="20"/>
      <c r="BV158" s="19">
        <f t="shared" si="24"/>
        <v>81</v>
      </c>
      <c r="BW158" s="329"/>
      <c r="BX158" s="20"/>
      <c r="BY158" s="19">
        <f t="shared" si="25"/>
        <v>90</v>
      </c>
      <c r="BZ158" s="329"/>
      <c r="CA158" s="20"/>
      <c r="CB158" s="19">
        <f t="shared" si="26"/>
        <v>99</v>
      </c>
      <c r="CC158" s="329"/>
      <c r="CD158" s="20"/>
      <c r="CE158" s="19">
        <f t="shared" si="27"/>
        <v>107</v>
      </c>
      <c r="CF158" s="329"/>
      <c r="CG158" s="20"/>
      <c r="CH158" s="19">
        <f t="shared" si="28"/>
        <v>116</v>
      </c>
      <c r="CI158" s="329"/>
      <c r="CJ158" s="20"/>
    </row>
    <row r="159" spans="2:88" ht="101.25" hidden="1" customHeight="1">
      <c r="B159" s="38">
        <f t="shared" si="18"/>
        <v>16</v>
      </c>
      <c r="C159" s="45">
        <f t="shared" si="19"/>
        <v>43969</v>
      </c>
      <c r="D159" s="16"/>
      <c r="E159" s="19"/>
      <c r="F159" s="17"/>
      <c r="G159" s="17"/>
      <c r="H159" s="19"/>
      <c r="I159" s="17"/>
      <c r="J159" s="17"/>
      <c r="K159" s="19"/>
      <c r="L159" s="17"/>
      <c r="M159" s="17"/>
      <c r="N159" s="19"/>
      <c r="O159" s="17"/>
      <c r="P159" s="17"/>
      <c r="Q159" s="19"/>
      <c r="R159" s="17"/>
      <c r="S159" s="17"/>
      <c r="T159" s="19"/>
      <c r="U159" s="17"/>
      <c r="V159" s="17"/>
      <c r="W159" s="19"/>
      <c r="X159" s="17"/>
      <c r="Y159" s="17"/>
      <c r="Z159" s="19"/>
      <c r="AA159" s="17"/>
      <c r="AB159" s="17"/>
      <c r="AC159" s="19"/>
      <c r="AD159" s="17"/>
      <c r="AE159" s="17"/>
      <c r="AF159" s="19"/>
      <c r="AG159" s="17"/>
      <c r="AH159" s="17"/>
      <c r="AI159" s="19">
        <f t="shared" si="14"/>
        <v>3</v>
      </c>
      <c r="AJ159" s="17"/>
      <c r="AK159" s="17"/>
      <c r="AL159" s="19">
        <f t="shared" si="17"/>
        <v>6</v>
      </c>
      <c r="AM159" s="17"/>
      <c r="AN159" s="17" t="s">
        <v>162</v>
      </c>
      <c r="AO159" s="19">
        <f t="shared" si="15"/>
        <v>3</v>
      </c>
      <c r="AP159" s="17"/>
      <c r="AQ159" s="17"/>
      <c r="AR159" s="19">
        <f t="shared" si="16"/>
        <v>13</v>
      </c>
      <c r="AS159" s="224"/>
      <c r="AT159" s="129"/>
      <c r="AU159" s="19">
        <f t="shared" si="20"/>
        <v>20</v>
      </c>
      <c r="AV159" s="264" t="s">
        <v>692</v>
      </c>
      <c r="AW159" s="20" t="s">
        <v>693</v>
      </c>
      <c r="AX159" s="19">
        <f t="shared" si="21"/>
        <v>21</v>
      </c>
      <c r="AY159" s="264" t="s">
        <v>759</v>
      </c>
      <c r="AZ159" s="20" t="s">
        <v>693</v>
      </c>
      <c r="BA159" s="19">
        <f t="shared" si="29"/>
        <v>28</v>
      </c>
      <c r="BB159" s="147" t="s">
        <v>645</v>
      </c>
      <c r="BC159" s="20"/>
      <c r="BD159" s="19">
        <f t="shared" si="30"/>
        <v>28</v>
      </c>
      <c r="BE159" s="147" t="s">
        <v>645</v>
      </c>
      <c r="BF159" s="20"/>
      <c r="BG159" s="19">
        <f t="shared" si="31"/>
        <v>37</v>
      </c>
      <c r="BH159" s="24" t="s">
        <v>766</v>
      </c>
      <c r="BI159" s="57"/>
      <c r="BJ159" s="19">
        <f t="shared" si="22"/>
        <v>46</v>
      </c>
      <c r="BK159" s="329"/>
      <c r="BL159" s="20"/>
      <c r="BM159" s="19">
        <f t="shared" si="32"/>
        <v>54</v>
      </c>
      <c r="BN159" s="329"/>
      <c r="BO159" s="20"/>
      <c r="BP159" s="19">
        <f t="shared" si="33"/>
        <v>64</v>
      </c>
      <c r="BQ159" s="329"/>
      <c r="BR159" s="20"/>
      <c r="BS159" s="19">
        <f t="shared" si="23"/>
        <v>72</v>
      </c>
      <c r="BT159" s="329"/>
      <c r="BU159" s="20"/>
      <c r="BV159" s="19">
        <f t="shared" si="24"/>
        <v>80</v>
      </c>
      <c r="BW159" s="329"/>
      <c r="BX159" s="20"/>
      <c r="BY159" s="19">
        <f t="shared" si="25"/>
        <v>89</v>
      </c>
      <c r="BZ159" s="329"/>
      <c r="CA159" s="20"/>
      <c r="CB159" s="19">
        <f t="shared" si="26"/>
        <v>98</v>
      </c>
      <c r="CC159" s="329"/>
      <c r="CD159" s="20"/>
      <c r="CE159" s="19">
        <f t="shared" si="27"/>
        <v>106</v>
      </c>
      <c r="CF159" s="329"/>
      <c r="CG159" s="20"/>
      <c r="CH159" s="19">
        <f t="shared" si="28"/>
        <v>115</v>
      </c>
      <c r="CI159" s="329"/>
      <c r="CJ159" s="20"/>
    </row>
    <row r="160" spans="2:88" ht="121.5" hidden="1" customHeight="1">
      <c r="B160" s="38">
        <f t="shared" si="18"/>
        <v>17</v>
      </c>
      <c r="C160" s="45">
        <f t="shared" si="19"/>
        <v>43976</v>
      </c>
      <c r="D160" s="16"/>
      <c r="E160" s="19"/>
      <c r="F160" s="17"/>
      <c r="G160" s="17"/>
      <c r="H160" s="19"/>
      <c r="I160" s="17"/>
      <c r="J160" s="17"/>
      <c r="K160" s="19"/>
      <c r="L160" s="17"/>
      <c r="M160" s="17"/>
      <c r="N160" s="19"/>
      <c r="O160" s="17"/>
      <c r="P160" s="17"/>
      <c r="Q160" s="19"/>
      <c r="R160" s="17"/>
      <c r="S160" s="17"/>
      <c r="T160" s="19"/>
      <c r="U160" s="17"/>
      <c r="V160" s="17"/>
      <c r="W160" s="19"/>
      <c r="X160" s="17"/>
      <c r="Y160" s="17"/>
      <c r="Z160" s="19"/>
      <c r="AA160" s="17"/>
      <c r="AB160" s="17"/>
      <c r="AC160" s="19"/>
      <c r="AD160" s="17"/>
      <c r="AE160" s="17"/>
      <c r="AF160" s="19"/>
      <c r="AG160" s="17"/>
      <c r="AH160" s="17"/>
      <c r="AI160" s="19">
        <f t="shared" si="14"/>
        <v>2</v>
      </c>
      <c r="AJ160" s="17"/>
      <c r="AK160" s="17"/>
      <c r="AL160" s="19">
        <f t="shared" si="17"/>
        <v>5</v>
      </c>
      <c r="AM160" s="17"/>
      <c r="AN160" s="17"/>
      <c r="AO160" s="19">
        <f t="shared" si="15"/>
        <v>2</v>
      </c>
      <c r="AP160" s="17"/>
      <c r="AQ160" s="17"/>
      <c r="AR160" s="19">
        <f t="shared" si="16"/>
        <v>12</v>
      </c>
      <c r="AS160" s="224" t="s">
        <v>758</v>
      </c>
      <c r="AT160" s="304"/>
      <c r="AU160" s="19">
        <f t="shared" si="20"/>
        <v>19</v>
      </c>
      <c r="AV160" s="206" t="s">
        <v>582</v>
      </c>
      <c r="AW160" s="26" t="s">
        <v>632</v>
      </c>
      <c r="AX160" s="19">
        <f t="shared" si="21"/>
        <v>20</v>
      </c>
      <c r="AY160" s="264" t="s">
        <v>799</v>
      </c>
      <c r="AZ160" s="26" t="s">
        <v>787</v>
      </c>
      <c r="BA160" s="19">
        <f t="shared" si="29"/>
        <v>27</v>
      </c>
      <c r="BB160" s="22" t="s">
        <v>541</v>
      </c>
      <c r="BC160" s="317" t="s">
        <v>646</v>
      </c>
      <c r="BD160" s="19">
        <f t="shared" si="30"/>
        <v>27</v>
      </c>
      <c r="BE160" s="22" t="s">
        <v>808</v>
      </c>
      <c r="BF160" s="317" t="s">
        <v>646</v>
      </c>
      <c r="BG160" s="19">
        <f t="shared" si="31"/>
        <v>36</v>
      </c>
      <c r="BH160" s="147"/>
      <c r="BI160" s="57" t="s">
        <v>767</v>
      </c>
      <c r="BJ160" s="19">
        <f t="shared" si="22"/>
        <v>45</v>
      </c>
      <c r="BK160" s="329"/>
      <c r="BL160" s="317"/>
      <c r="BM160" s="19">
        <f t="shared" si="32"/>
        <v>53</v>
      </c>
      <c r="BN160" s="329"/>
      <c r="BO160" s="317"/>
      <c r="BP160" s="19">
        <f t="shared" si="33"/>
        <v>63</v>
      </c>
      <c r="BQ160" s="329"/>
      <c r="BR160" s="317"/>
      <c r="BS160" s="19">
        <f t="shared" si="23"/>
        <v>71</v>
      </c>
      <c r="BT160" s="329"/>
      <c r="BU160" s="317"/>
      <c r="BV160" s="19">
        <f t="shared" si="24"/>
        <v>79</v>
      </c>
      <c r="BW160" s="329"/>
      <c r="BX160" s="317"/>
      <c r="BY160" s="19">
        <f t="shared" si="25"/>
        <v>88</v>
      </c>
      <c r="BZ160" s="329"/>
      <c r="CA160" s="317"/>
      <c r="CB160" s="19">
        <f t="shared" si="26"/>
        <v>97</v>
      </c>
      <c r="CC160" s="329"/>
      <c r="CD160" s="317"/>
      <c r="CE160" s="19">
        <f t="shared" si="27"/>
        <v>105</v>
      </c>
      <c r="CF160" s="329"/>
      <c r="CG160" s="317"/>
      <c r="CH160" s="19">
        <f t="shared" si="28"/>
        <v>114</v>
      </c>
      <c r="CI160" s="329"/>
      <c r="CJ160" s="317"/>
    </row>
    <row r="161" spans="2:88" ht="81" hidden="1" customHeight="1">
      <c r="B161" s="38">
        <f t="shared" si="18"/>
        <v>18</v>
      </c>
      <c r="C161" s="16">
        <f t="shared" si="19"/>
        <v>43983</v>
      </c>
      <c r="D161" s="16"/>
      <c r="E161" s="19"/>
      <c r="F161" s="17"/>
      <c r="G161" s="17"/>
      <c r="H161" s="19"/>
      <c r="I161" s="17"/>
      <c r="J161" s="17"/>
      <c r="K161" s="19"/>
      <c r="L161" s="17"/>
      <c r="M161" s="17"/>
      <c r="N161" s="19"/>
      <c r="O161" s="17"/>
      <c r="P161" s="17"/>
      <c r="Q161" s="19"/>
      <c r="R161" s="17"/>
      <c r="S161" s="17"/>
      <c r="T161" s="19"/>
      <c r="U161" s="17"/>
      <c r="V161" s="17"/>
      <c r="W161" s="19"/>
      <c r="X161" s="17"/>
      <c r="Y161" s="17"/>
      <c r="Z161" s="19"/>
      <c r="AA161" s="17"/>
      <c r="AB161" s="17"/>
      <c r="AC161" s="19"/>
      <c r="AD161" s="17"/>
      <c r="AE161" s="17"/>
      <c r="AF161" s="19"/>
      <c r="AG161" s="17"/>
      <c r="AH161" s="17"/>
      <c r="AI161" s="19">
        <f t="shared" si="14"/>
        <v>1</v>
      </c>
      <c r="AJ161" s="17"/>
      <c r="AK161" s="17"/>
      <c r="AL161" s="19">
        <f t="shared" si="17"/>
        <v>4</v>
      </c>
      <c r="AM161" s="17"/>
      <c r="AN161" s="17"/>
      <c r="AO161" s="19">
        <f t="shared" si="15"/>
        <v>1</v>
      </c>
      <c r="AP161" s="17"/>
      <c r="AQ161" s="17"/>
      <c r="AR161" s="19">
        <f t="shared" si="16"/>
        <v>11</v>
      </c>
      <c r="AS161" s="320"/>
      <c r="AT161" s="42"/>
      <c r="AU161" s="19">
        <f t="shared" si="20"/>
        <v>18</v>
      </c>
      <c r="AV161" s="256" t="s">
        <v>522</v>
      </c>
      <c r="AW161" s="26"/>
      <c r="AX161" s="19">
        <f t="shared" si="21"/>
        <v>19</v>
      </c>
      <c r="AY161" s="256"/>
      <c r="AZ161" s="26"/>
      <c r="BA161" s="19">
        <f t="shared" si="29"/>
        <v>26</v>
      </c>
      <c r="BB161" s="274" t="s">
        <v>599</v>
      </c>
      <c r="BC161" s="57"/>
      <c r="BD161" s="19">
        <f t="shared" si="30"/>
        <v>26</v>
      </c>
      <c r="BE161" s="274" t="s">
        <v>809</v>
      </c>
      <c r="BF161" s="57"/>
      <c r="BG161" s="19">
        <f t="shared" si="31"/>
        <v>35</v>
      </c>
      <c r="BH161" s="147" t="s">
        <v>643</v>
      </c>
      <c r="BI161" s="57"/>
      <c r="BJ161" s="19">
        <f t="shared" si="22"/>
        <v>44</v>
      </c>
      <c r="BK161" s="24" t="s">
        <v>768</v>
      </c>
      <c r="BL161" s="31"/>
      <c r="BM161" s="19">
        <f t="shared" si="32"/>
        <v>52</v>
      </c>
      <c r="BN161" s="329"/>
      <c r="BO161" s="303"/>
      <c r="BP161" s="19">
        <f t="shared" si="33"/>
        <v>62</v>
      </c>
      <c r="BQ161" s="329"/>
      <c r="BR161" s="303"/>
      <c r="BS161" s="19">
        <f t="shared" si="23"/>
        <v>70</v>
      </c>
      <c r="BT161" s="329"/>
      <c r="BU161" s="303"/>
      <c r="BV161" s="19">
        <f t="shared" si="24"/>
        <v>78</v>
      </c>
      <c r="BW161" s="329"/>
      <c r="BX161" s="303"/>
      <c r="BY161" s="19">
        <f t="shared" si="25"/>
        <v>87</v>
      </c>
      <c r="BZ161" s="329"/>
      <c r="CA161" s="303"/>
      <c r="CB161" s="19">
        <f t="shared" si="26"/>
        <v>96</v>
      </c>
      <c r="CC161" s="329"/>
      <c r="CD161" s="303"/>
      <c r="CE161" s="19">
        <f t="shared" si="27"/>
        <v>104</v>
      </c>
      <c r="CF161" s="329"/>
      <c r="CG161" s="303"/>
      <c r="CH161" s="19">
        <f t="shared" si="28"/>
        <v>113</v>
      </c>
      <c r="CI161" s="329"/>
      <c r="CJ161" s="303"/>
    </row>
    <row r="162" spans="2:88" ht="101.25" hidden="1" customHeight="1">
      <c r="B162" s="38">
        <f t="shared" si="18"/>
        <v>19</v>
      </c>
      <c r="C162" s="16">
        <f t="shared" si="19"/>
        <v>43990</v>
      </c>
      <c r="D162" s="16"/>
      <c r="E162" s="19"/>
      <c r="F162" s="17"/>
      <c r="G162" s="17"/>
      <c r="H162" s="19"/>
      <c r="I162" s="17"/>
      <c r="J162" s="17"/>
      <c r="K162" s="19"/>
      <c r="L162" s="17"/>
      <c r="M162" s="17"/>
      <c r="N162" s="19"/>
      <c r="O162" s="17"/>
      <c r="P162" s="17"/>
      <c r="Q162" s="19"/>
      <c r="R162" s="17"/>
      <c r="S162" s="17"/>
      <c r="T162" s="19"/>
      <c r="U162" s="17"/>
      <c r="V162" s="17"/>
      <c r="W162" s="19"/>
      <c r="X162" s="17"/>
      <c r="Y162" s="17"/>
      <c r="Z162" s="19"/>
      <c r="AA162" s="17"/>
      <c r="AB162" s="17"/>
      <c r="AC162" s="19"/>
      <c r="AD162" s="17"/>
      <c r="AE162" s="17"/>
      <c r="AF162" s="19"/>
      <c r="AG162" s="17"/>
      <c r="AH162" s="17"/>
      <c r="AI162" s="19">
        <v>0</v>
      </c>
      <c r="AJ162" s="17" t="s">
        <v>249</v>
      </c>
      <c r="AK162" s="17"/>
      <c r="AL162" s="19">
        <f t="shared" si="17"/>
        <v>3</v>
      </c>
      <c r="AM162" s="17"/>
      <c r="AN162" s="17"/>
      <c r="AO162" s="19">
        <v>0</v>
      </c>
      <c r="AP162" s="17"/>
      <c r="AQ162" s="17"/>
      <c r="AR162" s="19">
        <f t="shared" si="16"/>
        <v>10</v>
      </c>
      <c r="AS162" s="250"/>
      <c r="AT162" s="17" t="s">
        <v>408</v>
      </c>
      <c r="AU162" s="19">
        <f t="shared" si="20"/>
        <v>17</v>
      </c>
      <c r="AV162" s="22" t="s">
        <v>570</v>
      </c>
      <c r="AW162" s="26" t="s">
        <v>301</v>
      </c>
      <c r="AX162" s="19">
        <f t="shared" si="21"/>
        <v>18</v>
      </c>
      <c r="AY162" s="22" t="s">
        <v>803</v>
      </c>
      <c r="AZ162" s="26"/>
      <c r="BA162" s="134">
        <f t="shared" si="29"/>
        <v>25</v>
      </c>
      <c r="BB162" s="50" t="s">
        <v>659</v>
      </c>
      <c r="BC162" s="263" t="s">
        <v>647</v>
      </c>
      <c r="BD162" s="134">
        <f t="shared" si="30"/>
        <v>25</v>
      </c>
      <c r="BE162" s="50" t="s">
        <v>659</v>
      </c>
      <c r="BF162" s="263" t="s">
        <v>794</v>
      </c>
      <c r="BG162" s="19">
        <f t="shared" si="31"/>
        <v>34</v>
      </c>
      <c r="BH162" s="147" t="s">
        <v>771</v>
      </c>
      <c r="BI162" s="57" t="s">
        <v>793</v>
      </c>
      <c r="BJ162" s="19">
        <f t="shared" si="22"/>
        <v>43</v>
      </c>
      <c r="BK162" s="24"/>
      <c r="BL162" s="57"/>
      <c r="BM162" s="19">
        <f t="shared" si="32"/>
        <v>51</v>
      </c>
      <c r="BN162" s="329"/>
      <c r="BO162" s="314"/>
      <c r="BP162" s="19">
        <f t="shared" si="33"/>
        <v>61</v>
      </c>
      <c r="BQ162" s="329"/>
      <c r="BR162" s="314"/>
      <c r="BS162" s="19">
        <f t="shared" si="23"/>
        <v>69</v>
      </c>
      <c r="BT162" s="329"/>
      <c r="BU162" s="314"/>
      <c r="BV162" s="19">
        <f t="shared" si="24"/>
        <v>77</v>
      </c>
      <c r="BW162" s="329"/>
      <c r="BX162" s="314"/>
      <c r="BY162" s="19">
        <f t="shared" si="25"/>
        <v>86</v>
      </c>
      <c r="BZ162" s="329"/>
      <c r="CA162" s="314"/>
      <c r="CB162" s="19">
        <f t="shared" si="26"/>
        <v>95</v>
      </c>
      <c r="CC162" s="329"/>
      <c r="CD162" s="314"/>
      <c r="CE162" s="19">
        <f t="shared" si="27"/>
        <v>103</v>
      </c>
      <c r="CF162" s="329"/>
      <c r="CG162" s="314"/>
      <c r="CH162" s="19">
        <f t="shared" si="28"/>
        <v>112</v>
      </c>
      <c r="CI162" s="329"/>
      <c r="CJ162" s="314"/>
    </row>
    <row r="163" spans="2:88" ht="141.75" hidden="1" customHeight="1">
      <c r="B163" s="38">
        <f t="shared" si="18"/>
        <v>20</v>
      </c>
      <c r="C163" s="16">
        <f t="shared" si="19"/>
        <v>43997</v>
      </c>
      <c r="D163" s="16"/>
      <c r="E163" s="19"/>
      <c r="F163" s="17"/>
      <c r="G163" s="17"/>
      <c r="H163" s="19"/>
      <c r="I163" s="17"/>
      <c r="J163" s="17"/>
      <c r="K163" s="19"/>
      <c r="L163" s="17"/>
      <c r="M163" s="17"/>
      <c r="N163" s="19"/>
      <c r="O163" s="17"/>
      <c r="P163" s="17"/>
      <c r="Q163" s="19"/>
      <c r="R163" s="17"/>
      <c r="S163" s="17"/>
      <c r="T163" s="19"/>
      <c r="U163" s="17"/>
      <c r="V163" s="17"/>
      <c r="W163" s="19"/>
      <c r="X163" s="17"/>
      <c r="Y163" s="17"/>
      <c r="Z163" s="19"/>
      <c r="AA163" s="17"/>
      <c r="AB163" s="17"/>
      <c r="AC163" s="19"/>
      <c r="AD163" s="17"/>
      <c r="AE163" s="17"/>
      <c r="AF163" s="19"/>
      <c r="AG163" s="17"/>
      <c r="AH163" s="17"/>
      <c r="AI163" s="19"/>
      <c r="AJ163" s="17"/>
      <c r="AK163" s="17"/>
      <c r="AL163" s="19">
        <f t="shared" si="17"/>
        <v>2</v>
      </c>
      <c r="AM163" s="17"/>
      <c r="AN163" s="17"/>
      <c r="AO163" s="19"/>
      <c r="AP163" s="17" t="s">
        <v>249</v>
      </c>
      <c r="AQ163" s="17"/>
      <c r="AR163" s="19">
        <f t="shared" si="16"/>
        <v>9</v>
      </c>
      <c r="AS163" s="17"/>
      <c r="AT163" s="17"/>
      <c r="AU163" s="130">
        <f t="shared" si="20"/>
        <v>16</v>
      </c>
      <c r="AV163" s="277" t="s">
        <v>635</v>
      </c>
      <c r="AW163" s="42" t="s">
        <v>636</v>
      </c>
      <c r="AX163" s="130">
        <f t="shared" si="21"/>
        <v>17</v>
      </c>
      <c r="AY163" s="277" t="s">
        <v>752</v>
      </c>
      <c r="AZ163" s="42"/>
      <c r="BA163" s="19">
        <f t="shared" si="29"/>
        <v>24</v>
      </c>
      <c r="BB163" s="50" t="s">
        <v>696</v>
      </c>
      <c r="BC163" s="263" t="s">
        <v>668</v>
      </c>
      <c r="BD163" s="19">
        <f t="shared" si="30"/>
        <v>24</v>
      </c>
      <c r="BE163" s="50" t="s">
        <v>814</v>
      </c>
      <c r="BF163" s="263" t="s">
        <v>764</v>
      </c>
      <c r="BG163" s="19">
        <f t="shared" si="31"/>
        <v>33</v>
      </c>
      <c r="BH163" s="23" t="s">
        <v>811</v>
      </c>
      <c r="BI163" s="291" t="s">
        <v>777</v>
      </c>
      <c r="BJ163" s="19">
        <f t="shared" si="22"/>
        <v>42</v>
      </c>
      <c r="BK163" s="24" t="s">
        <v>769</v>
      </c>
      <c r="BL163" s="57"/>
      <c r="BM163" s="19">
        <f t="shared" si="32"/>
        <v>50</v>
      </c>
      <c r="BN163" s="250"/>
      <c r="BO163" s="314"/>
      <c r="BP163" s="19">
        <f t="shared" si="33"/>
        <v>60</v>
      </c>
      <c r="BQ163" s="250"/>
      <c r="BR163" s="314"/>
      <c r="BS163" s="19">
        <f t="shared" si="23"/>
        <v>68</v>
      </c>
      <c r="BT163" s="250"/>
      <c r="BU163" s="314"/>
      <c r="BV163" s="19">
        <f t="shared" si="24"/>
        <v>76</v>
      </c>
      <c r="BW163" s="250"/>
      <c r="BX163" s="314"/>
      <c r="BY163" s="19">
        <f t="shared" si="25"/>
        <v>85</v>
      </c>
      <c r="BZ163" s="250"/>
      <c r="CA163" s="314"/>
      <c r="CB163" s="19">
        <f t="shared" si="26"/>
        <v>94</v>
      </c>
      <c r="CC163" s="250"/>
      <c r="CD163" s="314"/>
      <c r="CE163" s="19">
        <f t="shared" si="27"/>
        <v>102</v>
      </c>
      <c r="CF163" s="250"/>
      <c r="CG163" s="314"/>
      <c r="CH163" s="19">
        <f t="shared" si="28"/>
        <v>111</v>
      </c>
      <c r="CI163" s="250"/>
      <c r="CJ163" s="314"/>
    </row>
    <row r="164" spans="2:88" ht="121.5" hidden="1" customHeight="1">
      <c r="B164" s="38">
        <f t="shared" si="18"/>
        <v>21</v>
      </c>
      <c r="C164" s="16">
        <f t="shared" si="19"/>
        <v>44004</v>
      </c>
      <c r="D164" s="16"/>
      <c r="E164" s="19"/>
      <c r="F164" s="17"/>
      <c r="G164" s="17"/>
      <c r="H164" s="19"/>
      <c r="I164" s="17"/>
      <c r="J164" s="17"/>
      <c r="K164" s="19"/>
      <c r="L164" s="17"/>
      <c r="M164" s="17"/>
      <c r="N164" s="19"/>
      <c r="O164" s="17"/>
      <c r="P164" s="17"/>
      <c r="Q164" s="19"/>
      <c r="R164" s="17"/>
      <c r="S164" s="17"/>
      <c r="T164" s="19"/>
      <c r="U164" s="17"/>
      <c r="V164" s="17"/>
      <c r="W164" s="19"/>
      <c r="X164" s="17"/>
      <c r="Y164" s="17"/>
      <c r="Z164" s="19"/>
      <c r="AA164" s="17"/>
      <c r="AB164" s="17"/>
      <c r="AC164" s="19"/>
      <c r="AD164" s="17"/>
      <c r="AE164" s="17"/>
      <c r="AF164" s="19"/>
      <c r="AG164" s="17"/>
      <c r="AH164" s="17"/>
      <c r="AI164" s="19"/>
      <c r="AJ164" s="17"/>
      <c r="AK164" s="17"/>
      <c r="AL164" s="19">
        <f t="shared" si="17"/>
        <v>1</v>
      </c>
      <c r="AM164" s="17"/>
      <c r="AN164" s="17"/>
      <c r="AO164" s="19"/>
      <c r="AP164" s="17"/>
      <c r="AQ164" s="17"/>
      <c r="AR164" s="19">
        <f t="shared" si="16"/>
        <v>8</v>
      </c>
      <c r="AS164" s="17"/>
      <c r="AT164" s="17" t="s">
        <v>162</v>
      </c>
      <c r="AU164" s="130">
        <f t="shared" si="20"/>
        <v>15</v>
      </c>
      <c r="AV164" s="276" t="s">
        <v>567</v>
      </c>
      <c r="AW164" s="148"/>
      <c r="AX164" s="130">
        <f t="shared" si="21"/>
        <v>16</v>
      </c>
      <c r="AY164" s="276" t="s">
        <v>753</v>
      </c>
      <c r="AZ164" s="148"/>
      <c r="BA164" s="19">
        <f t="shared" si="29"/>
        <v>23</v>
      </c>
      <c r="BB164" s="143" t="s">
        <v>695</v>
      </c>
      <c r="BC164" s="57" t="s">
        <v>697</v>
      </c>
      <c r="BD164" s="19">
        <f t="shared" si="30"/>
        <v>23</v>
      </c>
      <c r="BE164" s="143" t="s">
        <v>815</v>
      </c>
      <c r="BF164" s="57" t="s">
        <v>804</v>
      </c>
      <c r="BG164" s="19">
        <f t="shared" si="31"/>
        <v>32</v>
      </c>
      <c r="BH164" s="23" t="s">
        <v>810</v>
      </c>
      <c r="BI164" s="291"/>
      <c r="BJ164" s="19">
        <f t="shared" si="22"/>
        <v>41</v>
      </c>
      <c r="BK164" s="360"/>
      <c r="BL164" s="205"/>
      <c r="BM164" s="19">
        <f t="shared" si="32"/>
        <v>49</v>
      </c>
      <c r="BN164" s="250"/>
      <c r="BO164" s="345"/>
      <c r="BP164" s="19">
        <f t="shared" si="33"/>
        <v>59</v>
      </c>
      <c r="BQ164" s="250"/>
      <c r="BR164" s="345"/>
      <c r="BS164" s="19">
        <f t="shared" si="23"/>
        <v>67</v>
      </c>
      <c r="BT164" s="250"/>
      <c r="BU164" s="345"/>
      <c r="BV164" s="19">
        <f t="shared" si="24"/>
        <v>75</v>
      </c>
      <c r="BW164" s="250"/>
      <c r="BX164" s="345"/>
      <c r="BY164" s="19">
        <f t="shared" si="25"/>
        <v>84</v>
      </c>
      <c r="BZ164" s="250"/>
      <c r="CA164" s="345"/>
      <c r="CB164" s="19">
        <f t="shared" si="26"/>
        <v>93</v>
      </c>
      <c r="CC164" s="250"/>
      <c r="CD164" s="345"/>
      <c r="CE164" s="19">
        <f t="shared" si="27"/>
        <v>101</v>
      </c>
      <c r="CF164" s="250"/>
      <c r="CG164" s="345"/>
      <c r="CH164" s="19">
        <f t="shared" si="28"/>
        <v>110</v>
      </c>
      <c r="CI164" s="250"/>
      <c r="CJ164" s="345"/>
    </row>
    <row r="165" spans="2:88" ht="121.5" hidden="1" customHeight="1">
      <c r="B165" s="38">
        <f t="shared" si="18"/>
        <v>22</v>
      </c>
      <c r="C165" s="16">
        <f t="shared" si="19"/>
        <v>44011</v>
      </c>
      <c r="D165" s="16"/>
      <c r="E165" s="19"/>
      <c r="F165" s="17"/>
      <c r="G165" s="17"/>
      <c r="H165" s="19"/>
      <c r="I165" s="17"/>
      <c r="J165" s="17"/>
      <c r="K165" s="19"/>
      <c r="L165" s="17"/>
      <c r="M165" s="17"/>
      <c r="N165" s="19"/>
      <c r="O165" s="17"/>
      <c r="P165" s="17"/>
      <c r="Q165" s="19"/>
      <c r="R165" s="17"/>
      <c r="S165" s="17"/>
      <c r="T165" s="19"/>
      <c r="U165" s="17"/>
      <c r="V165" s="17"/>
      <c r="W165" s="19"/>
      <c r="X165" s="17"/>
      <c r="Y165" s="17"/>
      <c r="Z165" s="19"/>
      <c r="AA165" s="17"/>
      <c r="AB165" s="17"/>
      <c r="AC165" s="19"/>
      <c r="AD165" s="17"/>
      <c r="AE165" s="17"/>
      <c r="AF165" s="19"/>
      <c r="AG165" s="17"/>
      <c r="AH165" s="17"/>
      <c r="AI165" s="19"/>
      <c r="AJ165" s="17"/>
      <c r="AK165" s="17"/>
      <c r="AL165" s="17">
        <v>0</v>
      </c>
      <c r="AM165" s="17" t="s">
        <v>311</v>
      </c>
      <c r="AN165" s="17"/>
      <c r="AO165" s="19"/>
      <c r="AP165" s="17"/>
      <c r="AQ165" s="17"/>
      <c r="AR165" s="19">
        <f t="shared" si="16"/>
        <v>7</v>
      </c>
      <c r="AS165" s="17"/>
      <c r="AT165" s="17"/>
      <c r="AU165" s="19">
        <f t="shared" si="20"/>
        <v>14</v>
      </c>
      <c r="AV165" s="136" t="s">
        <v>523</v>
      </c>
      <c r="AW165" s="52" t="s">
        <v>665</v>
      </c>
      <c r="AX165" s="19">
        <f t="shared" si="21"/>
        <v>15</v>
      </c>
      <c r="AY165" s="136" t="s">
        <v>750</v>
      </c>
      <c r="AZ165" s="52"/>
      <c r="BA165" s="137">
        <f t="shared" si="29"/>
        <v>22</v>
      </c>
      <c r="BB165" s="264" t="s">
        <v>694</v>
      </c>
      <c r="BC165" s="142" t="s">
        <v>650</v>
      </c>
      <c r="BD165" s="137">
        <f t="shared" si="30"/>
        <v>22</v>
      </c>
      <c r="BE165" s="264" t="s">
        <v>817</v>
      </c>
      <c r="BF165" s="361" t="s">
        <v>805</v>
      </c>
      <c r="BG165" s="19">
        <f t="shared" si="31"/>
        <v>31</v>
      </c>
      <c r="BH165" s="147" t="s">
        <v>465</v>
      </c>
      <c r="BI165" s="57"/>
      <c r="BJ165" s="19">
        <f t="shared" si="22"/>
        <v>40</v>
      </c>
      <c r="BK165" s="24"/>
      <c r="BL165" s="205"/>
      <c r="BM165" s="19">
        <f t="shared" si="32"/>
        <v>48</v>
      </c>
      <c r="BN165" s="329"/>
      <c r="BO165" s="345"/>
      <c r="BP165" s="19">
        <f t="shared" si="33"/>
        <v>58</v>
      </c>
      <c r="BQ165" s="329"/>
      <c r="BR165" s="345"/>
      <c r="BS165" s="19">
        <f t="shared" si="23"/>
        <v>66</v>
      </c>
      <c r="BT165" s="329"/>
      <c r="BU165" s="345"/>
      <c r="BV165" s="19">
        <f t="shared" si="24"/>
        <v>74</v>
      </c>
      <c r="BW165" s="329"/>
      <c r="BX165" s="345"/>
      <c r="BY165" s="19">
        <f t="shared" si="25"/>
        <v>83</v>
      </c>
      <c r="BZ165" s="329"/>
      <c r="CA165" s="345"/>
      <c r="CB165" s="19">
        <f t="shared" si="26"/>
        <v>92</v>
      </c>
      <c r="CC165" s="329"/>
      <c r="CD165" s="345"/>
      <c r="CE165" s="19">
        <f t="shared" si="27"/>
        <v>100</v>
      </c>
      <c r="CF165" s="329"/>
      <c r="CG165" s="345"/>
      <c r="CH165" s="19">
        <f t="shared" si="28"/>
        <v>109</v>
      </c>
      <c r="CI165" s="329"/>
      <c r="CJ165" s="345"/>
    </row>
    <row r="166" spans="2:88" ht="81" hidden="1" customHeight="1">
      <c r="B166" s="38">
        <f t="shared" si="18"/>
        <v>23</v>
      </c>
      <c r="C166" s="45">
        <f t="shared" si="19"/>
        <v>44018</v>
      </c>
      <c r="D166" s="16"/>
      <c r="E166" s="19"/>
      <c r="F166" s="17"/>
      <c r="G166" s="17"/>
      <c r="H166" s="19"/>
      <c r="I166" s="17"/>
      <c r="J166" s="17"/>
      <c r="K166" s="19"/>
      <c r="L166" s="17"/>
      <c r="M166" s="17"/>
      <c r="N166" s="19"/>
      <c r="O166" s="17"/>
      <c r="P166" s="17"/>
      <c r="Q166" s="19"/>
      <c r="R166" s="17"/>
      <c r="S166" s="17"/>
      <c r="T166" s="19"/>
      <c r="U166" s="17"/>
      <c r="V166" s="17"/>
      <c r="W166" s="19"/>
      <c r="X166" s="17"/>
      <c r="Y166" s="17"/>
      <c r="Z166" s="19"/>
      <c r="AA166" s="17"/>
      <c r="AB166" s="17"/>
      <c r="AC166" s="19"/>
      <c r="AD166" s="17"/>
      <c r="AE166" s="17"/>
      <c r="AF166" s="19"/>
      <c r="AG166" s="17"/>
      <c r="AH166" s="17"/>
      <c r="AI166" s="19"/>
      <c r="AJ166" s="17"/>
      <c r="AK166" s="17"/>
      <c r="AL166" s="17"/>
      <c r="AM166" s="17"/>
      <c r="AN166" s="17"/>
      <c r="AO166" s="19"/>
      <c r="AP166" s="17"/>
      <c r="AQ166" s="17"/>
      <c r="AR166" s="19">
        <f t="shared" si="16"/>
        <v>6</v>
      </c>
      <c r="AS166" s="17"/>
      <c r="AT166" s="17"/>
      <c r="AU166" s="19">
        <f t="shared" si="20"/>
        <v>13</v>
      </c>
      <c r="AV166" s="224" t="s">
        <v>583</v>
      </c>
      <c r="AW166" s="43" t="s">
        <v>666</v>
      </c>
      <c r="AX166" s="19">
        <f t="shared" si="21"/>
        <v>14</v>
      </c>
      <c r="AY166" s="224" t="s">
        <v>792</v>
      </c>
      <c r="AZ166" s="42"/>
      <c r="BA166" s="19">
        <f t="shared" si="29"/>
        <v>21</v>
      </c>
      <c r="BB166" s="264" t="s">
        <v>660</v>
      </c>
      <c r="BC166" s="142"/>
      <c r="BD166" s="19">
        <f t="shared" si="30"/>
        <v>21</v>
      </c>
      <c r="BE166" s="264"/>
      <c r="BF166" s="26" t="s">
        <v>631</v>
      </c>
      <c r="BG166" s="19">
        <f t="shared" si="31"/>
        <v>30</v>
      </c>
      <c r="BH166" s="147" t="s">
        <v>822</v>
      </c>
      <c r="BI166" s="57" t="s">
        <v>770</v>
      </c>
      <c r="BJ166" s="19">
        <f t="shared" si="22"/>
        <v>39</v>
      </c>
      <c r="BK166" s="24" t="s">
        <v>773</v>
      </c>
      <c r="BL166" s="329"/>
      <c r="BM166" s="19">
        <f t="shared" si="32"/>
        <v>47</v>
      </c>
      <c r="BN166" s="329"/>
      <c r="BO166" s="303"/>
      <c r="BP166" s="19">
        <f t="shared" si="33"/>
        <v>57</v>
      </c>
      <c r="BQ166" s="329"/>
      <c r="BR166" s="303"/>
      <c r="BS166" s="19">
        <f t="shared" si="23"/>
        <v>65</v>
      </c>
      <c r="BT166" s="329"/>
      <c r="BU166" s="303"/>
      <c r="BV166" s="19">
        <f t="shared" si="24"/>
        <v>73</v>
      </c>
      <c r="BW166" s="329"/>
      <c r="BX166" s="303"/>
      <c r="BY166" s="19">
        <f t="shared" si="25"/>
        <v>82</v>
      </c>
      <c r="BZ166" s="329"/>
      <c r="CA166" s="303"/>
      <c r="CB166" s="19">
        <f t="shared" si="26"/>
        <v>91</v>
      </c>
      <c r="CC166" s="329"/>
      <c r="CD166" s="303"/>
      <c r="CE166" s="19">
        <f t="shared" si="27"/>
        <v>99</v>
      </c>
      <c r="CF166" s="329"/>
      <c r="CG166" s="303"/>
      <c r="CH166" s="19">
        <f t="shared" si="28"/>
        <v>108</v>
      </c>
      <c r="CI166" s="329"/>
      <c r="CJ166" s="303"/>
    </row>
    <row r="167" spans="2:88" ht="81" hidden="1" customHeight="1">
      <c r="B167" s="38">
        <f t="shared" si="18"/>
        <v>24</v>
      </c>
      <c r="C167" s="16">
        <f t="shared" si="19"/>
        <v>44025</v>
      </c>
      <c r="D167" s="16"/>
      <c r="E167" s="19"/>
      <c r="F167" s="17"/>
      <c r="G167" s="17"/>
      <c r="H167" s="19"/>
      <c r="I167" s="17"/>
      <c r="J167" s="17"/>
      <c r="K167" s="19"/>
      <c r="L167" s="17"/>
      <c r="M167" s="17"/>
      <c r="N167" s="19"/>
      <c r="O167" s="17"/>
      <c r="P167" s="17"/>
      <c r="Q167" s="19"/>
      <c r="R167" s="17"/>
      <c r="S167" s="17"/>
      <c r="T167" s="19"/>
      <c r="U167" s="17"/>
      <c r="V167" s="17"/>
      <c r="W167" s="19"/>
      <c r="X167" s="17"/>
      <c r="Y167" s="17"/>
      <c r="Z167" s="19"/>
      <c r="AA167" s="17"/>
      <c r="AB167" s="17"/>
      <c r="AC167" s="19"/>
      <c r="AD167" s="17"/>
      <c r="AE167" s="17"/>
      <c r="AF167" s="19"/>
      <c r="AG167" s="17"/>
      <c r="AH167" s="17"/>
      <c r="AI167" s="19"/>
      <c r="AJ167" s="17"/>
      <c r="AK167" s="17"/>
      <c r="AL167" s="17"/>
      <c r="AM167" s="17"/>
      <c r="AN167" s="17"/>
      <c r="AO167" s="19"/>
      <c r="AP167" s="17"/>
      <c r="AQ167" s="17"/>
      <c r="AR167" s="19">
        <f t="shared" si="16"/>
        <v>5</v>
      </c>
      <c r="AS167" s="17"/>
      <c r="AT167" s="17"/>
      <c r="AU167" s="19">
        <f t="shared" si="20"/>
        <v>12</v>
      </c>
      <c r="AV167" s="224" t="s">
        <v>633</v>
      </c>
      <c r="AW167" s="315" t="s">
        <v>634</v>
      </c>
      <c r="AX167" s="19">
        <f t="shared" si="21"/>
        <v>13</v>
      </c>
      <c r="AY167" s="224" t="s">
        <v>349</v>
      </c>
      <c r="AZ167" s="52" t="s">
        <v>665</v>
      </c>
      <c r="BA167" s="19">
        <f t="shared" si="29"/>
        <v>20</v>
      </c>
      <c r="BB167" s="264" t="s">
        <v>661</v>
      </c>
      <c r="BC167" s="20" t="s">
        <v>648</v>
      </c>
      <c r="BD167" s="19">
        <f t="shared" si="30"/>
        <v>20</v>
      </c>
      <c r="BE167" s="264" t="s">
        <v>816</v>
      </c>
      <c r="BF167" s="26"/>
      <c r="BG167" s="19">
        <f t="shared" si="31"/>
        <v>29</v>
      </c>
      <c r="BH167" s="22" t="s">
        <v>596</v>
      </c>
      <c r="BI167" s="317"/>
      <c r="BJ167" s="19">
        <f t="shared" si="22"/>
        <v>38</v>
      </c>
      <c r="BK167" s="24" t="s">
        <v>766</v>
      </c>
      <c r="BL167" s="57"/>
      <c r="BM167" s="19">
        <f t="shared" si="32"/>
        <v>46</v>
      </c>
      <c r="BN167" s="24" t="s">
        <v>768</v>
      </c>
      <c r="BO167" s="31"/>
      <c r="BP167" s="19">
        <f t="shared" si="33"/>
        <v>56</v>
      </c>
      <c r="BQ167" s="329"/>
      <c r="BR167" s="303"/>
      <c r="BS167" s="19">
        <f t="shared" si="23"/>
        <v>64</v>
      </c>
      <c r="BT167" s="329"/>
      <c r="BU167" s="303"/>
      <c r="BV167" s="19">
        <f t="shared" si="24"/>
        <v>72</v>
      </c>
      <c r="BW167" s="329"/>
      <c r="BX167" s="303"/>
      <c r="BY167" s="19">
        <f t="shared" si="25"/>
        <v>81</v>
      </c>
      <c r="BZ167" s="329"/>
      <c r="CA167" s="303"/>
      <c r="CB167" s="19">
        <f t="shared" si="26"/>
        <v>90</v>
      </c>
      <c r="CC167" s="329"/>
      <c r="CD167" s="303"/>
      <c r="CE167" s="19">
        <f t="shared" si="27"/>
        <v>98</v>
      </c>
      <c r="CF167" s="329"/>
      <c r="CG167" s="303"/>
      <c r="CH167" s="19">
        <f t="shared" si="28"/>
        <v>107</v>
      </c>
      <c r="CI167" s="329"/>
      <c r="CJ167" s="303"/>
    </row>
    <row r="168" spans="2:88" ht="121.5" hidden="1" customHeight="1">
      <c r="B168" s="38">
        <f t="shared" si="18"/>
        <v>25</v>
      </c>
      <c r="C168" s="16">
        <f t="shared" si="19"/>
        <v>44032</v>
      </c>
      <c r="D168" s="16"/>
      <c r="E168" s="19"/>
      <c r="F168" s="17"/>
      <c r="G168" s="17"/>
      <c r="H168" s="19"/>
      <c r="I168" s="17"/>
      <c r="J168" s="17"/>
      <c r="K168" s="19"/>
      <c r="L168" s="17"/>
      <c r="M168" s="17"/>
      <c r="N168" s="19"/>
      <c r="O168" s="17"/>
      <c r="P168" s="17"/>
      <c r="Q168" s="19"/>
      <c r="R168" s="17"/>
      <c r="S168" s="17"/>
      <c r="T168" s="19"/>
      <c r="U168" s="17"/>
      <c r="V168" s="17"/>
      <c r="W168" s="19"/>
      <c r="X168" s="17"/>
      <c r="Y168" s="17"/>
      <c r="Z168" s="19"/>
      <c r="AA168" s="17"/>
      <c r="AB168" s="17"/>
      <c r="AC168" s="19"/>
      <c r="AD168" s="17"/>
      <c r="AE168" s="17"/>
      <c r="AF168" s="19"/>
      <c r="AG168" s="17"/>
      <c r="AH168" s="17"/>
      <c r="AI168" s="19"/>
      <c r="AJ168" s="17"/>
      <c r="AK168" s="17"/>
      <c r="AL168" s="17"/>
      <c r="AM168" s="17"/>
      <c r="AN168" s="17"/>
      <c r="AO168" s="19"/>
      <c r="AP168" s="17"/>
      <c r="AQ168" s="17"/>
      <c r="AR168" s="19">
        <f t="shared" si="16"/>
        <v>4</v>
      </c>
      <c r="AS168" s="17"/>
      <c r="AT168" s="17"/>
      <c r="AU168" s="19">
        <f t="shared" si="20"/>
        <v>11</v>
      </c>
      <c r="AV168" s="224" t="s">
        <v>453</v>
      </c>
      <c r="AW168" s="129"/>
      <c r="AX168" s="19">
        <f t="shared" si="21"/>
        <v>12</v>
      </c>
      <c r="AY168" s="224"/>
      <c r="AZ168" s="43" t="s">
        <v>666</v>
      </c>
      <c r="BA168" s="19">
        <f t="shared" si="29"/>
        <v>19</v>
      </c>
      <c r="BB168" s="256" t="s">
        <v>663</v>
      </c>
      <c r="BC168" s="26" t="s">
        <v>632</v>
      </c>
      <c r="BD168" s="19">
        <f t="shared" si="30"/>
        <v>19</v>
      </c>
      <c r="BE168" s="256"/>
      <c r="BF168" s="26"/>
      <c r="BG168" s="19">
        <f t="shared" si="31"/>
        <v>28</v>
      </c>
      <c r="BH168" s="22" t="s">
        <v>827</v>
      </c>
      <c r="BJ168" s="19">
        <f t="shared" si="22"/>
        <v>37</v>
      </c>
      <c r="BK168" s="147" t="s">
        <v>643</v>
      </c>
      <c r="BL168" s="57" t="s">
        <v>767</v>
      </c>
      <c r="BM168" s="19">
        <f t="shared" si="32"/>
        <v>45</v>
      </c>
      <c r="BN168" s="24"/>
      <c r="BO168" s="57"/>
      <c r="BP168" s="19">
        <f t="shared" si="33"/>
        <v>55</v>
      </c>
      <c r="BQ168" s="329"/>
      <c r="BR168" s="346"/>
      <c r="BS168" s="19">
        <f t="shared" si="23"/>
        <v>63</v>
      </c>
      <c r="BT168" s="329"/>
      <c r="BU168" s="346"/>
      <c r="BV168" s="19">
        <f t="shared" si="24"/>
        <v>71</v>
      </c>
      <c r="BW168" s="329"/>
      <c r="BX168" s="346"/>
      <c r="BY168" s="19">
        <f t="shared" si="25"/>
        <v>80</v>
      </c>
      <c r="BZ168" s="329"/>
      <c r="CA168" s="346"/>
      <c r="CB168" s="19">
        <f t="shared" si="26"/>
        <v>89</v>
      </c>
      <c r="CC168" s="329"/>
      <c r="CD168" s="346"/>
      <c r="CE168" s="19">
        <f t="shared" si="27"/>
        <v>97</v>
      </c>
      <c r="CF168" s="329"/>
      <c r="CG168" s="346"/>
      <c r="CH168" s="19">
        <f t="shared" si="28"/>
        <v>106</v>
      </c>
      <c r="CI168" s="329"/>
      <c r="CJ168" s="346"/>
    </row>
    <row r="169" spans="2:88" ht="81" hidden="1" customHeight="1">
      <c r="B169" s="38">
        <f t="shared" si="18"/>
        <v>26</v>
      </c>
      <c r="C169" s="16">
        <f t="shared" si="19"/>
        <v>44039</v>
      </c>
      <c r="D169" s="16"/>
      <c r="E169" s="19"/>
      <c r="F169" s="17"/>
      <c r="G169" s="17"/>
      <c r="H169" s="19"/>
      <c r="I169" s="17"/>
      <c r="J169" s="17"/>
      <c r="K169" s="19"/>
      <c r="L169" s="17"/>
      <c r="M169" s="17"/>
      <c r="N169" s="19"/>
      <c r="O169" s="17"/>
      <c r="P169" s="17"/>
      <c r="Q169" s="19"/>
      <c r="R169" s="17"/>
      <c r="S169" s="17"/>
      <c r="T169" s="19"/>
      <c r="U169" s="17"/>
      <c r="V169" s="17"/>
      <c r="W169" s="19"/>
      <c r="X169" s="17"/>
      <c r="Y169" s="17"/>
      <c r="Z169" s="19"/>
      <c r="AA169" s="17"/>
      <c r="AB169" s="17"/>
      <c r="AC169" s="19"/>
      <c r="AD169" s="17"/>
      <c r="AE169" s="17"/>
      <c r="AF169" s="19"/>
      <c r="AG169" s="17"/>
      <c r="AH169" s="17"/>
      <c r="AI169" s="19"/>
      <c r="AJ169" s="17"/>
      <c r="AK169" s="17"/>
      <c r="AL169" s="17"/>
      <c r="AM169" s="17"/>
      <c r="AN169" s="17"/>
      <c r="AO169" s="19"/>
      <c r="AP169" s="17"/>
      <c r="AQ169" s="17"/>
      <c r="AR169" s="19">
        <f t="shared" si="16"/>
        <v>3</v>
      </c>
      <c r="AS169" s="17"/>
      <c r="AT169" s="17"/>
      <c r="AU169" s="19">
        <f t="shared" si="20"/>
        <v>10</v>
      </c>
      <c r="AV169" s="224" t="s">
        <v>651</v>
      </c>
      <c r="AW169" s="304" t="s">
        <v>546</v>
      </c>
      <c r="AX169" s="19">
        <f t="shared" si="21"/>
        <v>11</v>
      </c>
      <c r="AY169" s="224"/>
      <c r="AZ169" s="304"/>
      <c r="BA169" s="19">
        <f t="shared" si="29"/>
        <v>18</v>
      </c>
      <c r="BB169" s="256" t="s">
        <v>662</v>
      </c>
      <c r="BC169" s="26"/>
      <c r="BD169" s="19">
        <f t="shared" si="30"/>
        <v>18</v>
      </c>
      <c r="BE169" s="264" t="s">
        <v>818</v>
      </c>
      <c r="BF169" s="26"/>
      <c r="BG169" s="19">
        <f t="shared" si="31"/>
        <v>27</v>
      </c>
      <c r="BH169" s="274" t="s">
        <v>820</v>
      </c>
      <c r="BI169" s="291" t="s">
        <v>646</v>
      </c>
      <c r="BJ169" s="19">
        <f t="shared" si="22"/>
        <v>36</v>
      </c>
      <c r="BK169" s="147" t="s">
        <v>644</v>
      </c>
      <c r="BL169" s="57"/>
      <c r="BM169" s="19">
        <f t="shared" si="32"/>
        <v>44</v>
      </c>
      <c r="BN169" s="24" t="s">
        <v>769</v>
      </c>
      <c r="BO169" s="57"/>
      <c r="BP169" s="19">
        <f t="shared" si="33"/>
        <v>54</v>
      </c>
      <c r="BQ169" s="329"/>
      <c r="BR169" s="314"/>
      <c r="BS169" s="19">
        <f t="shared" si="23"/>
        <v>62</v>
      </c>
      <c r="BT169" s="329"/>
      <c r="BU169" s="314"/>
      <c r="BV169" s="19">
        <f t="shared" si="24"/>
        <v>70</v>
      </c>
      <c r="BW169" s="329"/>
      <c r="BX169" s="314"/>
      <c r="BY169" s="19">
        <f t="shared" si="25"/>
        <v>79</v>
      </c>
      <c r="BZ169" s="329"/>
      <c r="CA169" s="314"/>
      <c r="CB169" s="19">
        <f t="shared" si="26"/>
        <v>88</v>
      </c>
      <c r="CC169" s="329"/>
      <c r="CD169" s="314"/>
      <c r="CE169" s="19">
        <f t="shared" si="27"/>
        <v>96</v>
      </c>
      <c r="CF169" s="329"/>
      <c r="CG169" s="314"/>
      <c r="CH169" s="19">
        <f t="shared" si="28"/>
        <v>105</v>
      </c>
      <c r="CI169" s="329"/>
      <c r="CJ169" s="314"/>
    </row>
    <row r="170" spans="2:88" ht="121.5" hidden="1" customHeight="1">
      <c r="B170" s="38">
        <f t="shared" si="18"/>
        <v>27</v>
      </c>
      <c r="C170" s="16">
        <f t="shared" si="19"/>
        <v>44046</v>
      </c>
      <c r="D170" s="16"/>
      <c r="E170" s="19"/>
      <c r="F170" s="17"/>
      <c r="G170" s="17"/>
      <c r="H170" s="19"/>
      <c r="I170" s="17"/>
      <c r="J170" s="17"/>
      <c r="K170" s="19"/>
      <c r="L170" s="17"/>
      <c r="M170" s="17"/>
      <c r="N170" s="19"/>
      <c r="O170" s="17"/>
      <c r="P170" s="17"/>
      <c r="Q170" s="19"/>
      <c r="R170" s="17"/>
      <c r="S170" s="17"/>
      <c r="T170" s="19"/>
      <c r="U170" s="17"/>
      <c r="V170" s="17"/>
      <c r="W170" s="19"/>
      <c r="X170" s="17"/>
      <c r="Y170" s="17"/>
      <c r="Z170" s="19"/>
      <c r="AA170" s="17"/>
      <c r="AB170" s="17"/>
      <c r="AC170" s="19"/>
      <c r="AD170" s="17"/>
      <c r="AE170" s="17"/>
      <c r="AF170" s="19"/>
      <c r="AG170" s="17"/>
      <c r="AH170" s="17"/>
      <c r="AI170" s="19"/>
      <c r="AJ170" s="17"/>
      <c r="AK170" s="17"/>
      <c r="AL170" s="17"/>
      <c r="AM170" s="17"/>
      <c r="AN170" s="17"/>
      <c r="AO170" s="19"/>
      <c r="AP170" s="17"/>
      <c r="AQ170" s="17"/>
      <c r="AR170" s="19">
        <f t="shared" si="16"/>
        <v>2</v>
      </c>
      <c r="AS170" s="17"/>
      <c r="AT170" s="17"/>
      <c r="AU170" s="19">
        <f t="shared" si="20"/>
        <v>9</v>
      </c>
      <c r="AV170" s="28" t="s">
        <v>296</v>
      </c>
      <c r="AW170" s="18" t="s">
        <v>71</v>
      </c>
      <c r="AX170" s="19">
        <f t="shared" si="21"/>
        <v>10</v>
      </c>
      <c r="AY170" s="28" t="s">
        <v>296</v>
      </c>
      <c r="AZ170" s="18" t="s">
        <v>71</v>
      </c>
      <c r="BA170" s="19">
        <f t="shared" si="29"/>
        <v>17</v>
      </c>
      <c r="BB170" s="22" t="s">
        <v>658</v>
      </c>
      <c r="BC170" s="26" t="s">
        <v>301</v>
      </c>
      <c r="BD170" s="19">
        <f t="shared" si="30"/>
        <v>17</v>
      </c>
      <c r="BE170" s="256" t="s">
        <v>802</v>
      </c>
      <c r="BF170" s="26"/>
      <c r="BG170" s="19">
        <f t="shared" si="31"/>
        <v>26</v>
      </c>
      <c r="BH170" s="274" t="s">
        <v>821</v>
      </c>
      <c r="BI170" s="263"/>
      <c r="BJ170" s="19">
        <f t="shared" si="22"/>
        <v>35</v>
      </c>
      <c r="BK170" s="23" t="s">
        <v>829</v>
      </c>
      <c r="BL170" s="57" t="s">
        <v>626</v>
      </c>
      <c r="BM170" s="19">
        <f t="shared" si="32"/>
        <v>43</v>
      </c>
      <c r="BN170" s="360"/>
      <c r="BO170" s="205"/>
      <c r="BP170" s="19">
        <f t="shared" si="33"/>
        <v>53</v>
      </c>
      <c r="BQ170" s="250"/>
      <c r="BR170" s="347"/>
      <c r="BS170" s="19">
        <f t="shared" si="23"/>
        <v>61</v>
      </c>
      <c r="BT170" s="250"/>
      <c r="BU170" s="347"/>
      <c r="BV170" s="19">
        <f t="shared" si="24"/>
        <v>69</v>
      </c>
      <c r="BW170" s="250"/>
      <c r="BX170" s="347"/>
      <c r="BY170" s="19">
        <f t="shared" si="25"/>
        <v>78</v>
      </c>
      <c r="BZ170" s="250"/>
      <c r="CA170" s="347"/>
      <c r="CB170" s="19">
        <f t="shared" si="26"/>
        <v>87</v>
      </c>
      <c r="CC170" s="250"/>
      <c r="CD170" s="347"/>
      <c r="CE170" s="19">
        <f t="shared" si="27"/>
        <v>95</v>
      </c>
      <c r="CF170" s="250"/>
      <c r="CG170" s="347"/>
      <c r="CH170" s="19">
        <f t="shared" si="28"/>
        <v>104</v>
      </c>
      <c r="CI170" s="250"/>
      <c r="CJ170" s="347"/>
    </row>
    <row r="171" spans="2:88" ht="141.75" hidden="1" customHeight="1">
      <c r="B171" s="38">
        <f t="shared" si="18"/>
        <v>28</v>
      </c>
      <c r="C171" s="16">
        <f t="shared" si="19"/>
        <v>44053</v>
      </c>
      <c r="D171" s="16"/>
      <c r="E171" s="19"/>
      <c r="F171" s="17"/>
      <c r="G171" s="17"/>
      <c r="H171" s="19"/>
      <c r="I171" s="17"/>
      <c r="J171" s="17"/>
      <c r="K171" s="19"/>
      <c r="L171" s="17"/>
      <c r="M171" s="17"/>
      <c r="N171" s="19"/>
      <c r="O171" s="17"/>
      <c r="P171" s="17"/>
      <c r="Q171" s="19"/>
      <c r="R171" s="17"/>
      <c r="S171" s="17"/>
      <c r="T171" s="19"/>
      <c r="U171" s="17"/>
      <c r="V171" s="17"/>
      <c r="W171" s="19"/>
      <c r="X171" s="17"/>
      <c r="Y171" s="17"/>
      <c r="Z171" s="19"/>
      <c r="AA171" s="17"/>
      <c r="AB171" s="17"/>
      <c r="AC171" s="19"/>
      <c r="AD171" s="17"/>
      <c r="AE171" s="17"/>
      <c r="AF171" s="19"/>
      <c r="AG171" s="17"/>
      <c r="AH171" s="17"/>
      <c r="AI171" s="19"/>
      <c r="AJ171" s="17"/>
      <c r="AK171" s="17"/>
      <c r="AL171" s="17"/>
      <c r="AM171" s="17"/>
      <c r="AN171" s="17"/>
      <c r="AO171" s="19"/>
      <c r="AP171" s="17"/>
      <c r="AQ171" s="17"/>
      <c r="AR171" s="19">
        <f t="shared" si="16"/>
        <v>1</v>
      </c>
      <c r="AS171" s="17"/>
      <c r="AT171" s="17"/>
      <c r="AU171" s="19">
        <f t="shared" si="20"/>
        <v>8</v>
      </c>
      <c r="AV171" s="234"/>
      <c r="AW171" s="17" t="s">
        <v>408</v>
      </c>
      <c r="AX171" s="19">
        <f t="shared" si="21"/>
        <v>9</v>
      </c>
      <c r="AY171" s="234"/>
      <c r="AZ171" s="17" t="s">
        <v>408</v>
      </c>
      <c r="BA171" s="19">
        <f t="shared" si="29"/>
        <v>16</v>
      </c>
      <c r="BB171" s="277" t="s">
        <v>656</v>
      </c>
      <c r="BC171" s="42" t="s">
        <v>636</v>
      </c>
      <c r="BD171" s="19">
        <f t="shared" si="30"/>
        <v>16</v>
      </c>
      <c r="BE171" s="132" t="s">
        <v>859</v>
      </c>
      <c r="BF171" s="142" t="s">
        <v>819</v>
      </c>
      <c r="BG171" s="19">
        <f t="shared" si="31"/>
        <v>25</v>
      </c>
      <c r="BH171" s="143" t="s">
        <v>775</v>
      </c>
      <c r="BI171" s="263" t="s">
        <v>774</v>
      </c>
      <c r="BJ171" s="19">
        <f t="shared" si="22"/>
        <v>34</v>
      </c>
      <c r="BK171" s="23" t="s">
        <v>655</v>
      </c>
      <c r="BL171" s="205"/>
      <c r="BM171" s="19">
        <f t="shared" si="32"/>
        <v>42</v>
      </c>
      <c r="BN171" s="24"/>
      <c r="BO171" s="205"/>
      <c r="BP171" s="19">
        <f t="shared" si="33"/>
        <v>52</v>
      </c>
      <c r="BQ171" s="250"/>
      <c r="BR171" s="347"/>
      <c r="BS171" s="19">
        <f t="shared" si="23"/>
        <v>60</v>
      </c>
      <c r="BT171" s="250"/>
      <c r="BU171" s="347"/>
      <c r="BV171" s="19">
        <f t="shared" si="24"/>
        <v>68</v>
      </c>
      <c r="BW171" s="250"/>
      <c r="BX171" s="347"/>
      <c r="BY171" s="19">
        <f t="shared" si="25"/>
        <v>77</v>
      </c>
      <c r="BZ171" s="250"/>
      <c r="CA171" s="347"/>
      <c r="CB171" s="19">
        <f t="shared" si="26"/>
        <v>86</v>
      </c>
      <c r="CC171" s="250"/>
      <c r="CD171" s="347"/>
      <c r="CE171" s="19">
        <f t="shared" si="27"/>
        <v>94</v>
      </c>
      <c r="CF171" s="250"/>
      <c r="CG171" s="347"/>
      <c r="CH171" s="19">
        <f t="shared" si="28"/>
        <v>103</v>
      </c>
      <c r="CI171" s="250"/>
      <c r="CJ171" s="347"/>
    </row>
    <row r="172" spans="2:88" ht="81" hidden="1" customHeight="1">
      <c r="B172" s="38">
        <f t="shared" si="18"/>
        <v>29</v>
      </c>
      <c r="C172" s="16">
        <f t="shared" si="19"/>
        <v>44060</v>
      </c>
      <c r="D172" s="16"/>
      <c r="E172" s="19"/>
      <c r="F172" s="17"/>
      <c r="G172" s="17"/>
      <c r="H172" s="19"/>
      <c r="I172" s="17"/>
      <c r="J172" s="17"/>
      <c r="K172" s="19"/>
      <c r="L172" s="17"/>
      <c r="M172" s="17"/>
      <c r="N172" s="19"/>
      <c r="O172" s="17"/>
      <c r="P172" s="17"/>
      <c r="Q172" s="19"/>
      <c r="R172" s="17"/>
      <c r="S172" s="17"/>
      <c r="T172" s="19"/>
      <c r="U172" s="17"/>
      <c r="V172" s="17"/>
      <c r="W172" s="19"/>
      <c r="X172" s="17"/>
      <c r="Y172" s="17"/>
      <c r="Z172" s="19"/>
      <c r="AA172" s="17"/>
      <c r="AB172" s="17"/>
      <c r="AC172" s="19"/>
      <c r="AD172" s="17"/>
      <c r="AE172" s="17"/>
      <c r="AF172" s="19"/>
      <c r="AG172" s="17"/>
      <c r="AH172" s="17"/>
      <c r="AI172" s="19"/>
      <c r="AJ172" s="17"/>
      <c r="AK172" s="17"/>
      <c r="AL172" s="17"/>
      <c r="AM172" s="17"/>
      <c r="AN172" s="17"/>
      <c r="AO172" s="19"/>
      <c r="AP172" s="17"/>
      <c r="AQ172" s="17"/>
      <c r="AR172" s="19">
        <v>0</v>
      </c>
      <c r="AS172" s="17" t="s">
        <v>249</v>
      </c>
      <c r="AT172" s="17"/>
      <c r="AU172" s="19">
        <f t="shared" si="20"/>
        <v>7</v>
      </c>
      <c r="AV172" s="28"/>
      <c r="AX172" s="19">
        <f t="shared" si="21"/>
        <v>8</v>
      </c>
      <c r="AY172" s="28"/>
      <c r="BA172" s="19">
        <f t="shared" si="29"/>
        <v>15</v>
      </c>
      <c r="BB172" s="276" t="s">
        <v>657</v>
      </c>
      <c r="BC172" s="148"/>
      <c r="BD172" s="19">
        <f t="shared" si="30"/>
        <v>15</v>
      </c>
      <c r="BE172" s="24" t="s">
        <v>567</v>
      </c>
      <c r="BF172" s="148"/>
      <c r="BG172" s="19">
        <f t="shared" si="31"/>
        <v>24</v>
      </c>
      <c r="BH172" s="272" t="s">
        <v>823</v>
      </c>
      <c r="BI172" s="57" t="s">
        <v>649</v>
      </c>
      <c r="BJ172" s="19">
        <f t="shared" si="22"/>
        <v>33</v>
      </c>
      <c r="BK172" s="147" t="s">
        <v>465</v>
      </c>
      <c r="BL172" s="20"/>
      <c r="BM172" s="19">
        <f t="shared" si="32"/>
        <v>41</v>
      </c>
      <c r="BN172" s="24" t="s">
        <v>773</v>
      </c>
      <c r="BO172" s="329"/>
      <c r="BP172" s="19">
        <f t="shared" si="33"/>
        <v>51</v>
      </c>
      <c r="BQ172" s="348"/>
      <c r="BR172" s="314"/>
      <c r="BS172" s="19">
        <f t="shared" si="23"/>
        <v>59</v>
      </c>
      <c r="BT172" s="348"/>
      <c r="BU172" s="314"/>
      <c r="BV172" s="19">
        <f t="shared" si="24"/>
        <v>67</v>
      </c>
      <c r="BW172" s="348"/>
      <c r="BX172" s="314"/>
      <c r="BY172" s="19">
        <f t="shared" si="25"/>
        <v>76</v>
      </c>
      <c r="BZ172" s="348"/>
      <c r="CA172" s="314"/>
      <c r="CB172" s="19">
        <f t="shared" si="26"/>
        <v>85</v>
      </c>
      <c r="CC172" s="348"/>
      <c r="CD172" s="314"/>
      <c r="CE172" s="19">
        <f t="shared" si="27"/>
        <v>93</v>
      </c>
      <c r="CF172" s="348"/>
      <c r="CG172" s="314"/>
      <c r="CH172" s="19">
        <f t="shared" si="28"/>
        <v>102</v>
      </c>
      <c r="CI172" s="348"/>
      <c r="CJ172" s="314"/>
    </row>
    <row r="173" spans="2:88" ht="101.25" hidden="1" customHeight="1">
      <c r="B173" s="38">
        <f t="shared" si="18"/>
        <v>30</v>
      </c>
      <c r="C173" s="16">
        <f t="shared" si="19"/>
        <v>44067</v>
      </c>
      <c r="D173" s="16"/>
      <c r="E173" s="19"/>
      <c r="F173" s="17"/>
      <c r="G173" s="17"/>
      <c r="H173" s="19"/>
      <c r="I173" s="17"/>
      <c r="J173" s="17"/>
      <c r="K173" s="19"/>
      <c r="L173" s="17"/>
      <c r="M173" s="17"/>
      <c r="N173" s="19"/>
      <c r="O173" s="17"/>
      <c r="P173" s="17"/>
      <c r="Q173" s="19"/>
      <c r="R173" s="17"/>
      <c r="S173" s="17"/>
      <c r="T173" s="19"/>
      <c r="U173" s="17"/>
      <c r="V173" s="17"/>
      <c r="W173" s="19"/>
      <c r="X173" s="17"/>
      <c r="Y173" s="17"/>
      <c r="Z173" s="19"/>
      <c r="AA173" s="17"/>
      <c r="AB173" s="17"/>
      <c r="AC173" s="19"/>
      <c r="AD173" s="17"/>
      <c r="AE173" s="17"/>
      <c r="AF173" s="19"/>
      <c r="AG173" s="17"/>
      <c r="AH173" s="17"/>
      <c r="AI173" s="19"/>
      <c r="AJ173" s="17"/>
      <c r="AK173" s="17"/>
      <c r="AL173" s="17"/>
      <c r="AM173" s="17"/>
      <c r="AN173" s="17"/>
      <c r="AO173" s="19"/>
      <c r="AP173" s="17"/>
      <c r="AQ173" s="17"/>
      <c r="AR173" s="19"/>
      <c r="AS173" s="17"/>
      <c r="AT173" s="17"/>
      <c r="AU173" s="19">
        <f t="shared" si="20"/>
        <v>6</v>
      </c>
      <c r="AV173" s="17"/>
      <c r="AW173" s="17" t="s">
        <v>162</v>
      </c>
      <c r="AX173" s="19">
        <f t="shared" si="21"/>
        <v>7</v>
      </c>
      <c r="AY173" s="17"/>
      <c r="AZ173" s="17" t="s">
        <v>162</v>
      </c>
      <c r="BA173" s="19">
        <f t="shared" si="29"/>
        <v>14</v>
      </c>
      <c r="BB173" s="136" t="s">
        <v>523</v>
      </c>
      <c r="BC173" s="52" t="s">
        <v>665</v>
      </c>
      <c r="BD173" s="19">
        <f t="shared" si="30"/>
        <v>14</v>
      </c>
      <c r="BE173" s="136" t="s">
        <v>523</v>
      </c>
      <c r="BF173" s="52"/>
      <c r="BG173" s="19">
        <f t="shared" si="31"/>
        <v>23</v>
      </c>
      <c r="BH173" s="272"/>
      <c r="BI173" s="57"/>
      <c r="BJ173" s="19">
        <f t="shared" si="22"/>
        <v>32</v>
      </c>
      <c r="BK173" s="147" t="s">
        <v>519</v>
      </c>
      <c r="BL173" s="20" t="s">
        <v>780</v>
      </c>
      <c r="BM173" s="19">
        <f t="shared" si="32"/>
        <v>40</v>
      </c>
      <c r="BN173" s="24" t="s">
        <v>766</v>
      </c>
      <c r="BO173" s="57" t="s">
        <v>767</v>
      </c>
      <c r="BP173" s="19">
        <f t="shared" si="33"/>
        <v>50</v>
      </c>
      <c r="BQ173" s="348"/>
      <c r="BR173" s="349"/>
      <c r="BS173" s="19">
        <f t="shared" si="23"/>
        <v>58</v>
      </c>
      <c r="BT173" s="348"/>
      <c r="BU173" s="349"/>
      <c r="BV173" s="19">
        <f t="shared" si="24"/>
        <v>66</v>
      </c>
      <c r="BW173" s="348"/>
      <c r="BX173" s="349"/>
      <c r="BY173" s="19">
        <f t="shared" si="25"/>
        <v>75</v>
      </c>
      <c r="BZ173" s="348"/>
      <c r="CA173" s="349"/>
      <c r="CB173" s="19">
        <f t="shared" si="26"/>
        <v>84</v>
      </c>
      <c r="CC173" s="348"/>
      <c r="CD173" s="349"/>
      <c r="CE173" s="19">
        <f t="shared" si="27"/>
        <v>92</v>
      </c>
      <c r="CF173" s="348"/>
      <c r="CG173" s="349"/>
      <c r="CH173" s="19">
        <f t="shared" si="28"/>
        <v>101</v>
      </c>
      <c r="CI173" s="348"/>
      <c r="CJ173" s="349"/>
    </row>
    <row r="174" spans="2:88" ht="102" hidden="1" customHeight="1">
      <c r="B174" s="38">
        <f t="shared" si="18"/>
        <v>31</v>
      </c>
      <c r="C174" s="45">
        <f t="shared" si="19"/>
        <v>44074</v>
      </c>
      <c r="D174" s="16"/>
      <c r="E174" s="19"/>
      <c r="F174" s="17"/>
      <c r="G174" s="17"/>
      <c r="H174" s="19"/>
      <c r="I174" s="17"/>
      <c r="J174" s="17"/>
      <c r="K174" s="19"/>
      <c r="L174" s="17"/>
      <c r="M174" s="17"/>
      <c r="N174" s="19"/>
      <c r="O174" s="17"/>
      <c r="P174" s="17"/>
      <c r="Q174" s="19"/>
      <c r="R174" s="17"/>
      <c r="S174" s="17"/>
      <c r="T174" s="19"/>
      <c r="U174" s="17"/>
      <c r="V174" s="17"/>
      <c r="W174" s="19"/>
      <c r="X174" s="17"/>
      <c r="Y174" s="17"/>
      <c r="Z174" s="19"/>
      <c r="AA174" s="17"/>
      <c r="AB174" s="17"/>
      <c r="AC174" s="19"/>
      <c r="AD174" s="17"/>
      <c r="AE174" s="17"/>
      <c r="AF174" s="19"/>
      <c r="AG174" s="17"/>
      <c r="AH174" s="17"/>
      <c r="AI174" s="19"/>
      <c r="AJ174" s="17"/>
      <c r="AK174" s="17"/>
      <c r="AL174" s="17"/>
      <c r="AM174" s="17"/>
      <c r="AN174" s="17"/>
      <c r="AO174" s="19"/>
      <c r="AP174" s="17"/>
      <c r="AQ174" s="17"/>
      <c r="AR174" s="19"/>
      <c r="AS174" s="17"/>
      <c r="AT174" s="17"/>
      <c r="AU174" s="19">
        <f t="shared" si="20"/>
        <v>5</v>
      </c>
      <c r="AV174" s="17"/>
      <c r="AW174" s="17"/>
      <c r="AX174" s="19">
        <f t="shared" si="21"/>
        <v>6</v>
      </c>
      <c r="AY174" s="17"/>
      <c r="AZ174" s="17"/>
      <c r="BA174" s="19">
        <f t="shared" si="29"/>
        <v>13</v>
      </c>
      <c r="BB174" s="224"/>
      <c r="BC174" s="43" t="s">
        <v>666</v>
      </c>
      <c r="BD174" s="19">
        <f t="shared" si="30"/>
        <v>13</v>
      </c>
      <c r="BE174" s="224"/>
      <c r="BF174" s="43"/>
      <c r="BG174" s="134">
        <f t="shared" si="31"/>
        <v>22</v>
      </c>
      <c r="BH174" s="385" t="s">
        <v>754</v>
      </c>
      <c r="BI174" s="155" t="s">
        <v>828</v>
      </c>
      <c r="BJ174" s="134">
        <f t="shared" si="22"/>
        <v>31</v>
      </c>
      <c r="BK174" s="135" t="s">
        <v>865</v>
      </c>
      <c r="BL174" s="386" t="s">
        <v>860</v>
      </c>
      <c r="BM174" s="19">
        <f t="shared" si="32"/>
        <v>39</v>
      </c>
      <c r="BN174" s="24"/>
      <c r="BO174" s="205"/>
      <c r="BP174" s="19">
        <f t="shared" si="33"/>
        <v>49</v>
      </c>
      <c r="BQ174" s="348"/>
      <c r="BR174" s="349"/>
      <c r="BS174" s="19">
        <f t="shared" si="23"/>
        <v>57</v>
      </c>
      <c r="BT174" s="348"/>
      <c r="BU174" s="349"/>
      <c r="BV174" s="19">
        <f t="shared" si="24"/>
        <v>65</v>
      </c>
      <c r="BW174" s="348"/>
      <c r="BX174" s="349"/>
      <c r="BY174" s="19">
        <f t="shared" si="25"/>
        <v>74</v>
      </c>
      <c r="BZ174" s="348"/>
      <c r="CA174" s="349"/>
      <c r="CB174" s="19">
        <f t="shared" si="26"/>
        <v>83</v>
      </c>
      <c r="CC174" s="348"/>
      <c r="CD174" s="349"/>
      <c r="CE174" s="19">
        <f t="shared" si="27"/>
        <v>91</v>
      </c>
      <c r="CF174" s="348"/>
      <c r="CG174" s="349"/>
      <c r="CH174" s="19">
        <f t="shared" si="28"/>
        <v>100</v>
      </c>
      <c r="CI174" s="348"/>
      <c r="CJ174" s="349"/>
    </row>
    <row r="175" spans="2:88" ht="81.75" hidden="1" customHeight="1">
      <c r="B175" s="38">
        <f t="shared" si="18"/>
        <v>32</v>
      </c>
      <c r="C175" s="45">
        <f t="shared" si="19"/>
        <v>44081</v>
      </c>
      <c r="D175" s="16"/>
      <c r="E175" s="19"/>
      <c r="F175" s="17"/>
      <c r="G175" s="17"/>
      <c r="H175" s="19"/>
      <c r="I175" s="17"/>
      <c r="J175" s="17"/>
      <c r="K175" s="19"/>
      <c r="L175" s="17"/>
      <c r="M175" s="17"/>
      <c r="N175" s="19"/>
      <c r="O175" s="17"/>
      <c r="P175" s="17"/>
      <c r="Q175" s="19"/>
      <c r="R175" s="17"/>
      <c r="S175" s="17"/>
      <c r="T175" s="19"/>
      <c r="U175" s="17"/>
      <c r="V175" s="17"/>
      <c r="W175" s="19"/>
      <c r="X175" s="17"/>
      <c r="Y175" s="17"/>
      <c r="Z175" s="19"/>
      <c r="AA175" s="17"/>
      <c r="AB175" s="17"/>
      <c r="AC175" s="19"/>
      <c r="AD175" s="17"/>
      <c r="AE175" s="17"/>
      <c r="AF175" s="19"/>
      <c r="AG175" s="17"/>
      <c r="AH175" s="17"/>
      <c r="AI175" s="19"/>
      <c r="AJ175" s="17"/>
      <c r="AK175" s="17"/>
      <c r="AL175" s="17"/>
      <c r="AM175" s="17"/>
      <c r="AN175" s="17"/>
      <c r="AO175" s="19"/>
      <c r="AP175" s="17"/>
      <c r="AQ175" s="17"/>
      <c r="AR175" s="19"/>
      <c r="AS175" s="17"/>
      <c r="AT175" s="17"/>
      <c r="AU175" s="19">
        <f t="shared" si="20"/>
        <v>4</v>
      </c>
      <c r="AV175" s="17"/>
      <c r="AW175" s="17"/>
      <c r="AX175" s="19">
        <f t="shared" si="21"/>
        <v>5</v>
      </c>
      <c r="AY175" s="17"/>
      <c r="AZ175" s="17"/>
      <c r="BA175" s="19">
        <f t="shared" si="29"/>
        <v>12</v>
      </c>
      <c r="BB175" s="224" t="s">
        <v>583</v>
      </c>
      <c r="BC175" s="43"/>
      <c r="BD175" s="19">
        <f t="shared" si="30"/>
        <v>12</v>
      </c>
      <c r="BE175" s="224"/>
      <c r="BF175" s="383"/>
      <c r="BG175" s="388">
        <f t="shared" si="31"/>
        <v>21</v>
      </c>
      <c r="BH175" s="389" t="s">
        <v>661</v>
      </c>
      <c r="BI175" s="390" t="s">
        <v>778</v>
      </c>
      <c r="BJ175" s="391">
        <f t="shared" si="22"/>
        <v>30</v>
      </c>
      <c r="BK175" s="392" t="s">
        <v>866</v>
      </c>
      <c r="BL175" s="393"/>
      <c r="BM175" s="145">
        <f t="shared" si="32"/>
        <v>38</v>
      </c>
      <c r="BN175" s="147" t="s">
        <v>643</v>
      </c>
      <c r="BO175" s="31"/>
      <c r="BP175" s="19">
        <f t="shared" si="33"/>
        <v>48</v>
      </c>
      <c r="BQ175" s="348"/>
      <c r="BR175" s="303"/>
      <c r="BS175" s="19">
        <f t="shared" si="23"/>
        <v>56</v>
      </c>
      <c r="BT175" s="348"/>
      <c r="BU175" s="303"/>
      <c r="BV175" s="19">
        <f t="shared" si="24"/>
        <v>64</v>
      </c>
      <c r="BW175" s="348"/>
      <c r="BX175" s="303"/>
      <c r="BY175" s="19">
        <f t="shared" si="25"/>
        <v>73</v>
      </c>
      <c r="BZ175" s="348"/>
      <c r="CA175" s="303"/>
      <c r="CB175" s="19">
        <f t="shared" si="26"/>
        <v>82</v>
      </c>
      <c r="CC175" s="348"/>
      <c r="CD175" s="303"/>
      <c r="CE175" s="19">
        <f t="shared" si="27"/>
        <v>90</v>
      </c>
      <c r="CF175" s="348"/>
      <c r="CG175" s="303"/>
      <c r="CH175" s="19">
        <f t="shared" si="28"/>
        <v>99</v>
      </c>
      <c r="CI175" s="348"/>
      <c r="CJ175" s="303"/>
    </row>
    <row r="176" spans="2:88" ht="81.75" hidden="1" customHeight="1">
      <c r="B176" s="38">
        <f t="shared" si="18"/>
        <v>33</v>
      </c>
      <c r="C176" s="16">
        <f t="shared" si="19"/>
        <v>44088</v>
      </c>
      <c r="D176" s="16"/>
      <c r="E176" s="19"/>
      <c r="F176" s="17"/>
      <c r="G176" s="17"/>
      <c r="H176" s="19"/>
      <c r="I176" s="17"/>
      <c r="J176" s="17"/>
      <c r="K176" s="19"/>
      <c r="L176" s="17"/>
      <c r="M176" s="17"/>
      <c r="N176" s="19"/>
      <c r="O176" s="17"/>
      <c r="P176" s="17"/>
      <c r="Q176" s="19"/>
      <c r="R176" s="17"/>
      <c r="S176" s="17"/>
      <c r="T176" s="19"/>
      <c r="U176" s="17"/>
      <c r="V176" s="17"/>
      <c r="W176" s="19"/>
      <c r="X176" s="17"/>
      <c r="Y176" s="17"/>
      <c r="Z176" s="19"/>
      <c r="AA176" s="17"/>
      <c r="AB176" s="17"/>
      <c r="AC176" s="19"/>
      <c r="AD176" s="17"/>
      <c r="AE176" s="17"/>
      <c r="AF176" s="19"/>
      <c r="AG176" s="17"/>
      <c r="AH176" s="17"/>
      <c r="AI176" s="19"/>
      <c r="AJ176" s="17"/>
      <c r="AK176" s="17"/>
      <c r="AL176" s="17"/>
      <c r="AM176" s="17"/>
      <c r="AN176" s="17"/>
      <c r="AO176" s="19"/>
      <c r="AP176" s="17"/>
      <c r="AQ176" s="17"/>
      <c r="AR176" s="19"/>
      <c r="AS176" s="17"/>
      <c r="AT176" s="17"/>
      <c r="AU176" s="19">
        <f t="shared" si="20"/>
        <v>3</v>
      </c>
      <c r="AV176" s="17"/>
      <c r="AW176" s="17"/>
      <c r="AX176" s="19">
        <f t="shared" si="21"/>
        <v>4</v>
      </c>
      <c r="AY176" s="17"/>
      <c r="AZ176" s="17"/>
      <c r="BA176" s="19">
        <f t="shared" si="29"/>
        <v>11</v>
      </c>
      <c r="BB176" s="224" t="s">
        <v>633</v>
      </c>
      <c r="BC176" s="319" t="s">
        <v>634</v>
      </c>
      <c r="BD176" s="19">
        <f t="shared" si="30"/>
        <v>11</v>
      </c>
      <c r="BE176" s="224"/>
      <c r="BF176" s="384"/>
      <c r="BG176" s="394">
        <f t="shared" si="31"/>
        <v>20</v>
      </c>
      <c r="BH176" s="395"/>
      <c r="BI176" s="396" t="s">
        <v>855</v>
      </c>
      <c r="BJ176" s="397">
        <f t="shared" si="22"/>
        <v>29</v>
      </c>
      <c r="BK176" s="398" t="s">
        <v>852</v>
      </c>
      <c r="BL176" s="399" t="s">
        <v>853</v>
      </c>
      <c r="BM176" s="145">
        <f t="shared" si="32"/>
        <v>37</v>
      </c>
      <c r="BN176" s="147" t="s">
        <v>644</v>
      </c>
      <c r="BO176" s="57"/>
      <c r="BP176" s="19">
        <f t="shared" si="33"/>
        <v>47</v>
      </c>
      <c r="BQ176" s="350"/>
      <c r="BR176" s="351"/>
      <c r="BS176" s="19">
        <f t="shared" si="23"/>
        <v>55</v>
      </c>
      <c r="BT176" s="350"/>
      <c r="BU176" s="351"/>
      <c r="BV176" s="19">
        <f t="shared" si="24"/>
        <v>63</v>
      </c>
      <c r="BW176" s="350"/>
      <c r="BX176" s="351"/>
      <c r="BY176" s="19">
        <f t="shared" si="25"/>
        <v>72</v>
      </c>
      <c r="BZ176" s="350"/>
      <c r="CA176" s="351"/>
      <c r="CB176" s="19">
        <f t="shared" si="26"/>
        <v>81</v>
      </c>
      <c r="CC176" s="350"/>
      <c r="CD176" s="351"/>
      <c r="CE176" s="19">
        <f t="shared" si="27"/>
        <v>89</v>
      </c>
      <c r="CF176" s="350"/>
      <c r="CG176" s="351"/>
      <c r="CH176" s="19">
        <f t="shared" si="28"/>
        <v>98</v>
      </c>
      <c r="CI176" s="350"/>
      <c r="CJ176" s="351"/>
    </row>
    <row r="177" spans="2:88" ht="142.5" hidden="1" customHeight="1">
      <c r="B177" s="38">
        <f t="shared" si="18"/>
        <v>34</v>
      </c>
      <c r="C177" s="16">
        <f t="shared" si="19"/>
        <v>44095</v>
      </c>
      <c r="D177" s="16"/>
      <c r="E177" s="19"/>
      <c r="F177" s="17"/>
      <c r="G177" s="17"/>
      <c r="H177" s="19"/>
      <c r="I177" s="17"/>
      <c r="J177" s="17"/>
      <c r="K177" s="19"/>
      <c r="L177" s="17"/>
      <c r="M177" s="17"/>
      <c r="N177" s="19"/>
      <c r="O177" s="17"/>
      <c r="P177" s="17"/>
      <c r="Q177" s="19"/>
      <c r="R177" s="17"/>
      <c r="S177" s="17"/>
      <c r="T177" s="19"/>
      <c r="U177" s="17"/>
      <c r="V177" s="17"/>
      <c r="W177" s="19"/>
      <c r="X177" s="17"/>
      <c r="Y177" s="17"/>
      <c r="Z177" s="19"/>
      <c r="AA177" s="17"/>
      <c r="AB177" s="17"/>
      <c r="AC177" s="19"/>
      <c r="AD177" s="17"/>
      <c r="AE177" s="17"/>
      <c r="AF177" s="19"/>
      <c r="AG177" s="17"/>
      <c r="AH177" s="17"/>
      <c r="AI177" s="19"/>
      <c r="AJ177" s="17"/>
      <c r="AK177" s="17"/>
      <c r="AL177" s="17"/>
      <c r="AM177" s="17"/>
      <c r="AN177" s="17"/>
      <c r="AO177" s="19"/>
      <c r="AP177" s="17"/>
      <c r="AQ177" s="17"/>
      <c r="AR177" s="19"/>
      <c r="AS177" s="17"/>
      <c r="AT177" s="17"/>
      <c r="AU177" s="19">
        <f t="shared" si="20"/>
        <v>2</v>
      </c>
      <c r="AV177" s="17"/>
      <c r="AW177" s="17"/>
      <c r="AX177" s="19">
        <f t="shared" si="21"/>
        <v>3</v>
      </c>
      <c r="AY177" s="17"/>
      <c r="AZ177" s="17"/>
      <c r="BA177" s="19">
        <f t="shared" si="29"/>
        <v>10</v>
      </c>
      <c r="BB177" s="224" t="s">
        <v>453</v>
      </c>
      <c r="BC177" s="129"/>
      <c r="BD177" s="19">
        <f t="shared" si="30"/>
        <v>10</v>
      </c>
      <c r="BE177" s="224"/>
      <c r="BF177" s="129"/>
      <c r="BG177" s="137">
        <f t="shared" si="31"/>
        <v>19</v>
      </c>
      <c r="BH177" s="256" t="s">
        <v>836</v>
      </c>
      <c r="BI177" s="203" t="s">
        <v>854</v>
      </c>
      <c r="BJ177" s="137">
        <f t="shared" si="22"/>
        <v>28</v>
      </c>
      <c r="BK177" s="143" t="s">
        <v>830</v>
      </c>
      <c r="BL177" s="387" t="s">
        <v>788</v>
      </c>
      <c r="BM177" s="19">
        <f t="shared" si="32"/>
        <v>36</v>
      </c>
      <c r="BN177" s="23" t="s">
        <v>783</v>
      </c>
      <c r="BO177" s="57" t="s">
        <v>626</v>
      </c>
      <c r="BP177" s="19">
        <f t="shared" si="33"/>
        <v>46</v>
      </c>
      <c r="BQ177" s="24" t="s">
        <v>768</v>
      </c>
      <c r="BR177" s="31"/>
      <c r="BS177" s="19">
        <f t="shared" si="23"/>
        <v>54</v>
      </c>
      <c r="BT177" s="350"/>
      <c r="BU177" s="351"/>
      <c r="BV177" s="19">
        <f t="shared" si="24"/>
        <v>62</v>
      </c>
      <c r="BW177" s="350"/>
      <c r="BX177" s="351"/>
      <c r="BY177" s="19">
        <f t="shared" si="25"/>
        <v>71</v>
      </c>
      <c r="BZ177" s="350"/>
      <c r="CA177" s="351"/>
      <c r="CB177" s="19">
        <f t="shared" si="26"/>
        <v>80</v>
      </c>
      <c r="CC177" s="350"/>
      <c r="CD177" s="351"/>
      <c r="CE177" s="19">
        <f t="shared" si="27"/>
        <v>88</v>
      </c>
      <c r="CF177" s="350"/>
      <c r="CG177" s="351"/>
      <c r="CH177" s="19">
        <f t="shared" si="28"/>
        <v>97</v>
      </c>
      <c r="CI177" s="350"/>
      <c r="CJ177" s="351"/>
    </row>
    <row r="178" spans="2:88" ht="142.5" hidden="1" customHeight="1">
      <c r="B178" s="38">
        <f t="shared" si="18"/>
        <v>35</v>
      </c>
      <c r="C178" s="16">
        <f t="shared" si="19"/>
        <v>44102</v>
      </c>
      <c r="D178" s="16"/>
      <c r="E178" s="19"/>
      <c r="F178" s="17"/>
      <c r="G178" s="17"/>
      <c r="H178" s="19"/>
      <c r="I178" s="17"/>
      <c r="J178" s="17"/>
      <c r="K178" s="19"/>
      <c r="L178" s="17"/>
      <c r="M178" s="17"/>
      <c r="N178" s="19"/>
      <c r="O178" s="17"/>
      <c r="P178" s="17"/>
      <c r="Q178" s="19"/>
      <c r="R178" s="17"/>
      <c r="S178" s="17"/>
      <c r="T178" s="19"/>
      <c r="U178" s="17"/>
      <c r="V178" s="17"/>
      <c r="W178" s="19"/>
      <c r="X178" s="17"/>
      <c r="Y178" s="17"/>
      <c r="Z178" s="19"/>
      <c r="AA178" s="17"/>
      <c r="AB178" s="17"/>
      <c r="AC178" s="19"/>
      <c r="AD178" s="17"/>
      <c r="AE178" s="17"/>
      <c r="AF178" s="19"/>
      <c r="AG178" s="17"/>
      <c r="AH178" s="17"/>
      <c r="AI178" s="19"/>
      <c r="AJ178" s="17"/>
      <c r="AK178" s="17"/>
      <c r="AL178" s="17"/>
      <c r="AM178" s="17"/>
      <c r="AN178" s="17"/>
      <c r="AO178" s="19"/>
      <c r="AP178" s="17"/>
      <c r="AQ178" s="17"/>
      <c r="AR178" s="19"/>
      <c r="AS178" s="17"/>
      <c r="AT178" s="17"/>
      <c r="AU178" s="19">
        <f t="shared" si="20"/>
        <v>1</v>
      </c>
      <c r="AV178" s="17"/>
      <c r="AW178" s="17"/>
      <c r="AX178" s="19">
        <f t="shared" si="21"/>
        <v>2</v>
      </c>
      <c r="AY178" s="17"/>
      <c r="AZ178" s="17"/>
      <c r="BA178" s="19">
        <f t="shared" si="29"/>
        <v>9</v>
      </c>
      <c r="BB178" s="224" t="s">
        <v>664</v>
      </c>
      <c r="BC178" s="318" t="s">
        <v>546</v>
      </c>
      <c r="BD178" s="19">
        <f t="shared" si="30"/>
        <v>9</v>
      </c>
      <c r="BE178" s="224" t="s">
        <v>756</v>
      </c>
      <c r="BF178" s="318" t="s">
        <v>546</v>
      </c>
      <c r="BG178" s="134">
        <f t="shared" si="31"/>
        <v>18</v>
      </c>
      <c r="BH178" s="135" t="s">
        <v>755</v>
      </c>
      <c r="BI178" s="133" t="s">
        <v>776</v>
      </c>
      <c r="BJ178" s="134">
        <f t="shared" si="22"/>
        <v>27</v>
      </c>
      <c r="BK178" s="385" t="s">
        <v>831</v>
      </c>
      <c r="BL178" s="401"/>
      <c r="BM178" s="19">
        <f t="shared" si="32"/>
        <v>35</v>
      </c>
      <c r="BN178" s="23" t="s">
        <v>655</v>
      </c>
      <c r="BO178" s="415"/>
      <c r="BP178" s="19">
        <f t="shared" si="33"/>
        <v>45</v>
      </c>
      <c r="BQ178" s="24"/>
      <c r="BR178" s="57"/>
      <c r="BS178" s="19">
        <f t="shared" si="23"/>
        <v>53</v>
      </c>
      <c r="BT178" s="329"/>
      <c r="BU178" s="351"/>
      <c r="BV178" s="19">
        <f t="shared" si="24"/>
        <v>61</v>
      </c>
      <c r="BW178" s="329"/>
      <c r="BX178" s="351"/>
      <c r="BY178" s="19">
        <f t="shared" si="25"/>
        <v>70</v>
      </c>
      <c r="BZ178" s="329"/>
      <c r="CA178" s="351"/>
      <c r="CB178" s="19">
        <f t="shared" si="26"/>
        <v>79</v>
      </c>
      <c r="CC178" s="329"/>
      <c r="CD178" s="351"/>
      <c r="CE178" s="19">
        <f t="shared" si="27"/>
        <v>87</v>
      </c>
      <c r="CF178" s="329"/>
      <c r="CG178" s="351"/>
      <c r="CH178" s="19">
        <f t="shared" si="28"/>
        <v>96</v>
      </c>
      <c r="CI178" s="329"/>
      <c r="CJ178" s="351"/>
    </row>
    <row r="179" spans="2:88" ht="102" hidden="1" customHeight="1">
      <c r="B179" s="38">
        <f t="shared" si="18"/>
        <v>36</v>
      </c>
      <c r="C179" s="16">
        <f t="shared" si="19"/>
        <v>44109</v>
      </c>
      <c r="D179" s="16"/>
      <c r="E179" s="19"/>
      <c r="F179" s="17"/>
      <c r="G179" s="17"/>
      <c r="H179" s="19"/>
      <c r="I179" s="17"/>
      <c r="J179" s="17"/>
      <c r="K179" s="19"/>
      <c r="L179" s="17"/>
      <c r="M179" s="17"/>
      <c r="N179" s="19"/>
      <c r="O179" s="17"/>
      <c r="P179" s="17"/>
      <c r="Q179" s="19"/>
      <c r="R179" s="17"/>
      <c r="S179" s="17"/>
      <c r="T179" s="19"/>
      <c r="U179" s="17"/>
      <c r="V179" s="17"/>
      <c r="W179" s="19"/>
      <c r="X179" s="17"/>
      <c r="Y179" s="17"/>
      <c r="Z179" s="19"/>
      <c r="AA179" s="17"/>
      <c r="AB179" s="17"/>
      <c r="AC179" s="19"/>
      <c r="AD179" s="17"/>
      <c r="AE179" s="17"/>
      <c r="AF179" s="19"/>
      <c r="AG179" s="17"/>
      <c r="AH179" s="17"/>
      <c r="AI179" s="19"/>
      <c r="AJ179" s="17"/>
      <c r="AK179" s="17"/>
      <c r="AL179" s="17"/>
      <c r="AM179" s="17"/>
      <c r="AN179" s="17"/>
      <c r="AO179" s="19"/>
      <c r="AP179" s="17"/>
      <c r="AQ179" s="17"/>
      <c r="AR179" s="19"/>
      <c r="AS179" s="17"/>
      <c r="AT179" s="17"/>
      <c r="AU179" s="19">
        <v>0</v>
      </c>
      <c r="AV179" s="17" t="s">
        <v>311</v>
      </c>
      <c r="AW179" s="17"/>
      <c r="AX179" s="19">
        <f t="shared" si="21"/>
        <v>1</v>
      </c>
      <c r="AY179" s="17"/>
      <c r="AZ179" s="17"/>
      <c r="BA179" s="19">
        <f t="shared" si="29"/>
        <v>8</v>
      </c>
      <c r="BB179" s="28"/>
      <c r="BC179" s="17" t="s">
        <v>408</v>
      </c>
      <c r="BD179" s="19">
        <f t="shared" si="30"/>
        <v>8</v>
      </c>
      <c r="BE179" s="28"/>
      <c r="BF179" s="400" t="s">
        <v>408</v>
      </c>
      <c r="BG179" s="388">
        <f t="shared" si="31"/>
        <v>17</v>
      </c>
      <c r="BH179" s="414" t="s">
        <v>878</v>
      </c>
      <c r="BI179" s="390" t="s">
        <v>845</v>
      </c>
      <c r="BJ179" s="391">
        <f t="shared" si="22"/>
        <v>26</v>
      </c>
      <c r="BK179" s="389" t="s">
        <v>807</v>
      </c>
      <c r="BL179" s="420" t="s">
        <v>875</v>
      </c>
      <c r="BM179" s="145">
        <f t="shared" si="32"/>
        <v>34</v>
      </c>
      <c r="BN179" s="147"/>
      <c r="BO179" s="20"/>
      <c r="BP179" s="19">
        <f t="shared" si="33"/>
        <v>44</v>
      </c>
      <c r="BQ179" s="24" t="s">
        <v>769</v>
      </c>
      <c r="BR179" s="57"/>
      <c r="BS179" s="145">
        <f t="shared" si="23"/>
        <v>52</v>
      </c>
      <c r="BT179" s="352"/>
      <c r="BU179" s="353"/>
      <c r="BV179" s="19">
        <f t="shared" si="24"/>
        <v>60</v>
      </c>
      <c r="BW179" s="352"/>
      <c r="BX179" s="353"/>
      <c r="BY179" s="19">
        <f t="shared" si="25"/>
        <v>69</v>
      </c>
      <c r="BZ179" s="352"/>
      <c r="CA179" s="353"/>
      <c r="CB179" s="19">
        <f t="shared" si="26"/>
        <v>78</v>
      </c>
      <c r="CC179" s="352"/>
      <c r="CD179" s="353"/>
      <c r="CE179" s="19">
        <f t="shared" si="27"/>
        <v>86</v>
      </c>
      <c r="CF179" s="352"/>
      <c r="CG179" s="353"/>
      <c r="CH179" s="19">
        <f t="shared" si="28"/>
        <v>95</v>
      </c>
      <c r="CI179" s="352"/>
      <c r="CJ179" s="353"/>
    </row>
    <row r="180" spans="2:88" ht="81.75" hidden="1" customHeight="1">
      <c r="B180" s="38">
        <f t="shared" si="18"/>
        <v>37</v>
      </c>
      <c r="C180" s="16">
        <f t="shared" si="19"/>
        <v>44116</v>
      </c>
      <c r="D180" s="16"/>
      <c r="E180" s="19"/>
      <c r="F180" s="17"/>
      <c r="G180" s="17"/>
      <c r="H180" s="19"/>
      <c r="I180" s="17"/>
      <c r="J180" s="17"/>
      <c r="K180" s="19"/>
      <c r="L180" s="17"/>
      <c r="M180" s="17"/>
      <c r="N180" s="19"/>
      <c r="O180" s="17"/>
      <c r="P180" s="17"/>
      <c r="Q180" s="19"/>
      <c r="R180" s="17"/>
      <c r="S180" s="17"/>
      <c r="T180" s="19"/>
      <c r="U180" s="17"/>
      <c r="V180" s="17"/>
      <c r="W180" s="19"/>
      <c r="X180" s="17"/>
      <c r="Y180" s="17"/>
      <c r="Z180" s="19"/>
      <c r="AA180" s="17"/>
      <c r="AB180" s="17"/>
      <c r="AC180" s="19"/>
      <c r="AD180" s="17"/>
      <c r="AE180" s="17"/>
      <c r="AF180" s="19"/>
      <c r="AG180" s="17"/>
      <c r="AH180" s="17"/>
      <c r="AI180" s="19"/>
      <c r="AJ180" s="17"/>
      <c r="AK180" s="17"/>
      <c r="AL180" s="17"/>
      <c r="AM180" s="17"/>
      <c r="AN180" s="17"/>
      <c r="AO180" s="19"/>
      <c r="AP180" s="17"/>
      <c r="AQ180" s="17"/>
      <c r="AR180" s="19"/>
      <c r="AS180" s="17"/>
      <c r="AT180" s="17"/>
      <c r="AU180" s="19"/>
      <c r="AV180" s="17"/>
      <c r="AW180" s="17"/>
      <c r="AX180" s="19">
        <v>0</v>
      </c>
      <c r="AY180" s="17" t="s">
        <v>311</v>
      </c>
      <c r="AZ180" s="17"/>
      <c r="BA180" s="19">
        <f t="shared" si="29"/>
        <v>7</v>
      </c>
      <c r="BB180" s="28"/>
      <c r="BC180" s="17"/>
      <c r="BD180" s="19">
        <f t="shared" si="30"/>
        <v>7</v>
      </c>
      <c r="BE180" s="28"/>
      <c r="BF180" s="400"/>
      <c r="BG180" s="394">
        <f t="shared" si="31"/>
        <v>16</v>
      </c>
      <c r="BH180" s="402" t="s">
        <v>879</v>
      </c>
      <c r="BI180" s="403"/>
      <c r="BJ180" s="397">
        <f t="shared" si="22"/>
        <v>25</v>
      </c>
      <c r="BK180" s="395" t="s">
        <v>661</v>
      </c>
      <c r="BL180" s="421" t="s">
        <v>832</v>
      </c>
      <c r="BM180" s="145">
        <f t="shared" si="32"/>
        <v>33</v>
      </c>
      <c r="BN180" s="147" t="s">
        <v>465</v>
      </c>
      <c r="BO180" s="20" t="s">
        <v>780</v>
      </c>
      <c r="BP180" s="19">
        <f t="shared" si="33"/>
        <v>43</v>
      </c>
      <c r="BQ180" s="360"/>
      <c r="BR180" s="20"/>
      <c r="BS180" s="145">
        <f t="shared" si="23"/>
        <v>51</v>
      </c>
      <c r="BT180" s="354"/>
      <c r="BU180" s="355"/>
      <c r="BV180" s="19">
        <f t="shared" si="24"/>
        <v>59</v>
      </c>
      <c r="BW180" s="354"/>
      <c r="BX180" s="355"/>
      <c r="BY180" s="19">
        <f t="shared" si="25"/>
        <v>68</v>
      </c>
      <c r="BZ180" s="354"/>
      <c r="CA180" s="355"/>
      <c r="CB180" s="19">
        <f t="shared" si="26"/>
        <v>77</v>
      </c>
      <c r="CC180" s="354"/>
      <c r="CD180" s="355"/>
      <c r="CE180" s="19">
        <f t="shared" si="27"/>
        <v>85</v>
      </c>
      <c r="CF180" s="354"/>
      <c r="CG180" s="355"/>
      <c r="CH180" s="19">
        <f t="shared" si="28"/>
        <v>94</v>
      </c>
      <c r="CI180" s="354"/>
      <c r="CJ180" s="355"/>
    </row>
    <row r="181" spans="2:88" ht="122.25" hidden="1" customHeight="1">
      <c r="B181" s="38">
        <f t="shared" si="18"/>
        <v>38</v>
      </c>
      <c r="C181" s="16">
        <f t="shared" si="19"/>
        <v>44123</v>
      </c>
      <c r="D181" s="16"/>
      <c r="E181" s="19"/>
      <c r="F181" s="17"/>
      <c r="G181" s="17"/>
      <c r="H181" s="19"/>
      <c r="I181" s="17"/>
      <c r="J181" s="17"/>
      <c r="K181" s="19"/>
      <c r="L181" s="17"/>
      <c r="M181" s="17"/>
      <c r="N181" s="19"/>
      <c r="O181" s="17"/>
      <c r="P181" s="17"/>
      <c r="Q181" s="19"/>
      <c r="R181" s="17"/>
      <c r="S181" s="17"/>
      <c r="T181" s="19"/>
      <c r="U181" s="17"/>
      <c r="V181" s="17"/>
      <c r="W181" s="19"/>
      <c r="X181" s="17"/>
      <c r="Y181" s="17"/>
      <c r="Z181" s="19"/>
      <c r="AA181" s="17"/>
      <c r="AB181" s="17"/>
      <c r="AC181" s="19"/>
      <c r="AD181" s="17"/>
      <c r="AE181" s="17"/>
      <c r="AF181" s="19"/>
      <c r="AG181" s="17"/>
      <c r="AH181" s="17"/>
      <c r="AI181" s="19"/>
      <c r="AJ181" s="17"/>
      <c r="AK181" s="17"/>
      <c r="AL181" s="17"/>
      <c r="AM181" s="17"/>
      <c r="AN181" s="17"/>
      <c r="AO181" s="19"/>
      <c r="AP181" s="17"/>
      <c r="AQ181" s="17"/>
      <c r="AR181" s="19"/>
      <c r="AS181" s="17"/>
      <c r="AT181" s="17"/>
      <c r="AU181" s="19"/>
      <c r="AV181" s="17"/>
      <c r="AW181" s="17"/>
      <c r="AX181" s="19"/>
      <c r="AY181" s="17"/>
      <c r="AZ181" s="17"/>
      <c r="BA181" s="19">
        <f t="shared" si="29"/>
        <v>6</v>
      </c>
      <c r="BB181" s="17"/>
      <c r="BC181" s="17" t="s">
        <v>162</v>
      </c>
      <c r="BD181" s="19">
        <f t="shared" si="30"/>
        <v>6</v>
      </c>
      <c r="BE181" s="17"/>
      <c r="BF181" s="17" t="s">
        <v>162</v>
      </c>
      <c r="BG181" s="137">
        <f t="shared" si="31"/>
        <v>15</v>
      </c>
      <c r="BH181" s="136" t="s">
        <v>523</v>
      </c>
      <c r="BI181" s="150" t="s">
        <v>665</v>
      </c>
      <c r="BJ181" s="137">
        <f t="shared" si="22"/>
        <v>24</v>
      </c>
      <c r="BK181" s="264"/>
      <c r="BL181" s="142" t="s">
        <v>912</v>
      </c>
      <c r="BM181" s="19">
        <f t="shared" si="32"/>
        <v>32</v>
      </c>
      <c r="BN181" s="147" t="s">
        <v>782</v>
      </c>
      <c r="BO181" s="20"/>
      <c r="BP181" s="19">
        <f t="shared" si="33"/>
        <v>42</v>
      </c>
      <c r="BQ181" s="24"/>
      <c r="BR181" s="20"/>
      <c r="BS181" s="145">
        <f t="shared" si="23"/>
        <v>50</v>
      </c>
      <c r="BT181" s="356"/>
      <c r="BU181" s="357"/>
      <c r="BV181" s="19">
        <f t="shared" si="24"/>
        <v>58</v>
      </c>
      <c r="BW181" s="356"/>
      <c r="BX181" s="357"/>
      <c r="BY181" s="19">
        <f t="shared" si="25"/>
        <v>67</v>
      </c>
      <c r="BZ181" s="356"/>
      <c r="CA181" s="357"/>
      <c r="CB181" s="19">
        <f t="shared" si="26"/>
        <v>76</v>
      </c>
      <c r="CC181" s="356"/>
      <c r="CD181" s="357"/>
      <c r="CE181" s="19">
        <f t="shared" si="27"/>
        <v>84</v>
      </c>
      <c r="CF181" s="356"/>
      <c r="CG181" s="357"/>
      <c r="CH181" s="19">
        <f t="shared" si="28"/>
        <v>93</v>
      </c>
      <c r="CI181" s="356"/>
      <c r="CJ181" s="357"/>
    </row>
    <row r="182" spans="2:88" ht="81" hidden="1" customHeight="1">
      <c r="B182" s="38">
        <f t="shared" si="18"/>
        <v>39</v>
      </c>
      <c r="C182" s="16">
        <f t="shared" si="19"/>
        <v>44130</v>
      </c>
      <c r="D182" s="16"/>
      <c r="E182" s="19"/>
      <c r="F182" s="17"/>
      <c r="G182" s="17"/>
      <c r="H182" s="19"/>
      <c r="I182" s="17"/>
      <c r="J182" s="17"/>
      <c r="K182" s="19"/>
      <c r="L182" s="17"/>
      <c r="M182" s="17"/>
      <c r="N182" s="19"/>
      <c r="O182" s="17"/>
      <c r="P182" s="17"/>
      <c r="Q182" s="19"/>
      <c r="R182" s="17"/>
      <c r="S182" s="17"/>
      <c r="T182" s="19"/>
      <c r="U182" s="17"/>
      <c r="V182" s="17"/>
      <c r="W182" s="19"/>
      <c r="X182" s="17"/>
      <c r="Y182" s="17"/>
      <c r="Z182" s="19"/>
      <c r="AA182" s="17"/>
      <c r="AB182" s="17"/>
      <c r="AC182" s="19"/>
      <c r="AD182" s="17"/>
      <c r="AE182" s="17"/>
      <c r="AF182" s="19"/>
      <c r="AG182" s="17"/>
      <c r="AH182" s="17"/>
      <c r="AI182" s="19"/>
      <c r="AJ182" s="17"/>
      <c r="AK182" s="17"/>
      <c r="AL182" s="17"/>
      <c r="AM182" s="17"/>
      <c r="AN182" s="17"/>
      <c r="AO182" s="19"/>
      <c r="AP182" s="17"/>
      <c r="AQ182" s="17"/>
      <c r="AR182" s="19"/>
      <c r="AS182" s="17"/>
      <c r="AT182" s="17"/>
      <c r="AU182" s="19"/>
      <c r="AV182" s="17"/>
      <c r="AW182" s="17"/>
      <c r="AX182" s="19"/>
      <c r="AY182" s="17"/>
      <c r="AZ182" s="17"/>
      <c r="BA182" s="19">
        <f t="shared" si="29"/>
        <v>5</v>
      </c>
      <c r="BB182" s="17"/>
      <c r="BC182" s="17"/>
      <c r="BD182" s="19">
        <f t="shared" si="30"/>
        <v>5</v>
      </c>
      <c r="BE182" s="17"/>
      <c r="BF182" s="17"/>
      <c r="BG182" s="19">
        <f t="shared" si="31"/>
        <v>14</v>
      </c>
      <c r="BH182" s="136"/>
      <c r="BI182" s="43" t="s">
        <v>666</v>
      </c>
      <c r="BJ182" s="19">
        <f t="shared" si="22"/>
        <v>23</v>
      </c>
      <c r="BK182" s="264"/>
      <c r="BL182" s="133" t="s">
        <v>898</v>
      </c>
      <c r="BM182" s="19">
        <f t="shared" si="32"/>
        <v>31</v>
      </c>
      <c r="BN182" s="22" t="s">
        <v>781</v>
      </c>
      <c r="BO182" s="43" t="s">
        <v>885</v>
      </c>
      <c r="BP182" s="19">
        <f t="shared" si="33"/>
        <v>41</v>
      </c>
      <c r="BQ182" s="24" t="s">
        <v>773</v>
      </c>
      <c r="BR182" s="329"/>
      <c r="BS182" s="145">
        <f t="shared" si="23"/>
        <v>49</v>
      </c>
      <c r="BT182" s="320"/>
      <c r="BU182" s="357"/>
      <c r="BV182" s="19">
        <f t="shared" si="24"/>
        <v>57</v>
      </c>
      <c r="BW182" s="320"/>
      <c r="BX182" s="357"/>
      <c r="BY182" s="19">
        <f t="shared" si="25"/>
        <v>66</v>
      </c>
      <c r="BZ182" s="320"/>
      <c r="CA182" s="357"/>
      <c r="CB182" s="19">
        <f t="shared" si="26"/>
        <v>75</v>
      </c>
      <c r="CC182" s="320"/>
      <c r="CD182" s="357"/>
      <c r="CE182" s="19">
        <f t="shared" si="27"/>
        <v>83</v>
      </c>
      <c r="CF182" s="320"/>
      <c r="CG182" s="357"/>
      <c r="CH182" s="19">
        <f t="shared" si="28"/>
        <v>92</v>
      </c>
      <c r="CI182" s="320"/>
      <c r="CJ182" s="357"/>
    </row>
    <row r="183" spans="2:88" ht="60.75" hidden="1" customHeight="1">
      <c r="B183" s="38">
        <f t="shared" si="18"/>
        <v>40</v>
      </c>
      <c r="C183" s="16">
        <f t="shared" si="19"/>
        <v>44137</v>
      </c>
      <c r="D183" s="16"/>
      <c r="E183" s="19"/>
      <c r="F183" s="17"/>
      <c r="G183" s="17"/>
      <c r="H183" s="19"/>
      <c r="I183" s="17"/>
      <c r="J183" s="17"/>
      <c r="K183" s="19"/>
      <c r="L183" s="17"/>
      <c r="M183" s="17"/>
      <c r="N183" s="19"/>
      <c r="O183" s="17"/>
      <c r="P183" s="17"/>
      <c r="Q183" s="19"/>
      <c r="R183" s="17"/>
      <c r="S183" s="17"/>
      <c r="T183" s="19"/>
      <c r="U183" s="17"/>
      <c r="V183" s="17"/>
      <c r="W183" s="19"/>
      <c r="X183" s="17"/>
      <c r="Y183" s="17"/>
      <c r="Z183" s="19"/>
      <c r="AA183" s="17"/>
      <c r="AB183" s="17"/>
      <c r="AC183" s="19"/>
      <c r="AD183" s="17"/>
      <c r="AE183" s="17"/>
      <c r="AF183" s="19"/>
      <c r="AG183" s="17"/>
      <c r="AH183" s="17"/>
      <c r="AI183" s="19"/>
      <c r="AJ183" s="17"/>
      <c r="AK183" s="17"/>
      <c r="AL183" s="17"/>
      <c r="AM183" s="17"/>
      <c r="AN183" s="17"/>
      <c r="AO183" s="19"/>
      <c r="AP183" s="17"/>
      <c r="AQ183" s="17"/>
      <c r="AR183" s="19"/>
      <c r="AS183" s="17"/>
      <c r="AT183" s="17"/>
      <c r="AU183" s="19"/>
      <c r="AV183" s="17"/>
      <c r="AW183" s="17"/>
      <c r="AX183" s="19"/>
      <c r="AY183" s="17"/>
      <c r="AZ183" s="17"/>
      <c r="BA183" s="19">
        <f t="shared" si="29"/>
        <v>4</v>
      </c>
      <c r="BB183" s="17"/>
      <c r="BC183" s="17"/>
      <c r="BD183" s="19">
        <f t="shared" si="30"/>
        <v>4</v>
      </c>
      <c r="BE183" s="17"/>
      <c r="BF183" s="17"/>
      <c r="BG183" s="19">
        <f t="shared" si="31"/>
        <v>13</v>
      </c>
      <c r="BH183" s="224"/>
      <c r="BI183" s="43"/>
      <c r="BJ183" s="19">
        <f t="shared" si="22"/>
        <v>22</v>
      </c>
      <c r="BK183" s="256" t="s">
        <v>913</v>
      </c>
      <c r="BL183" s="26" t="s">
        <v>854</v>
      </c>
      <c r="BM183" s="19">
        <f t="shared" si="32"/>
        <v>30</v>
      </c>
      <c r="BN183" s="274" t="s">
        <v>880</v>
      </c>
      <c r="BO183" s="43" t="s">
        <v>876</v>
      </c>
      <c r="BP183" s="19">
        <f t="shared" si="33"/>
        <v>40</v>
      </c>
      <c r="BQ183" s="24" t="s">
        <v>890</v>
      </c>
      <c r="BR183" s="57" t="s">
        <v>767</v>
      </c>
      <c r="BS183" s="145">
        <f t="shared" si="23"/>
        <v>48</v>
      </c>
      <c r="BT183" s="24" t="s">
        <v>768</v>
      </c>
      <c r="BU183" s="357"/>
      <c r="BV183" s="19">
        <f t="shared" si="24"/>
        <v>56</v>
      </c>
      <c r="BW183" s="320"/>
      <c r="BX183" s="357"/>
      <c r="BY183" s="19">
        <f t="shared" si="25"/>
        <v>65</v>
      </c>
      <c r="BZ183" s="320"/>
      <c r="CA183" s="357"/>
      <c r="CB183" s="19">
        <f t="shared" si="26"/>
        <v>74</v>
      </c>
      <c r="CC183" s="320"/>
      <c r="CD183" s="357"/>
      <c r="CE183" s="19">
        <f t="shared" si="27"/>
        <v>82</v>
      </c>
      <c r="CF183" s="320"/>
      <c r="CG183" s="357"/>
      <c r="CH183" s="19">
        <f t="shared" si="28"/>
        <v>91</v>
      </c>
      <c r="CI183" s="320"/>
      <c r="CJ183" s="357"/>
    </row>
    <row r="184" spans="2:88" ht="101.25" hidden="1" customHeight="1">
      <c r="B184" s="38">
        <f t="shared" si="18"/>
        <v>41</v>
      </c>
      <c r="C184" s="45">
        <f t="shared" si="19"/>
        <v>44144</v>
      </c>
      <c r="D184" s="16"/>
      <c r="E184" s="19"/>
      <c r="F184" s="17"/>
      <c r="G184" s="17"/>
      <c r="H184" s="19"/>
      <c r="I184" s="17"/>
      <c r="J184" s="17"/>
      <c r="K184" s="19"/>
      <c r="L184" s="17"/>
      <c r="M184" s="17"/>
      <c r="N184" s="19"/>
      <c r="O184" s="17"/>
      <c r="P184" s="17"/>
      <c r="Q184" s="19"/>
      <c r="R184" s="17"/>
      <c r="S184" s="17"/>
      <c r="T184" s="19"/>
      <c r="U184" s="17"/>
      <c r="V184" s="17"/>
      <c r="W184" s="19"/>
      <c r="X184" s="17"/>
      <c r="Y184" s="17"/>
      <c r="Z184" s="19"/>
      <c r="AA184" s="17"/>
      <c r="AB184" s="17"/>
      <c r="AC184" s="19"/>
      <c r="AD184" s="17"/>
      <c r="AE184" s="17"/>
      <c r="AF184" s="19"/>
      <c r="AG184" s="17"/>
      <c r="AH184" s="17"/>
      <c r="AI184" s="19"/>
      <c r="AJ184" s="17"/>
      <c r="AK184" s="17"/>
      <c r="AL184" s="17"/>
      <c r="AM184" s="17"/>
      <c r="AN184" s="17"/>
      <c r="AO184" s="19"/>
      <c r="AP184" s="17"/>
      <c r="AQ184" s="17"/>
      <c r="AR184" s="19"/>
      <c r="AS184" s="17"/>
      <c r="AT184" s="17"/>
      <c r="AU184" s="19"/>
      <c r="AV184" s="17"/>
      <c r="AW184" s="17"/>
      <c r="AX184" s="19"/>
      <c r="AY184" s="17"/>
      <c r="AZ184" s="17"/>
      <c r="BA184" s="19">
        <f t="shared" si="29"/>
        <v>3</v>
      </c>
      <c r="BB184" s="17"/>
      <c r="BC184" s="17"/>
      <c r="BD184" s="19">
        <f t="shared" si="30"/>
        <v>3</v>
      </c>
      <c r="BE184" s="17"/>
      <c r="BF184" s="17"/>
      <c r="BG184" s="19">
        <f t="shared" si="31"/>
        <v>12</v>
      </c>
      <c r="BH184" s="224"/>
      <c r="BI184" s="319"/>
      <c r="BJ184" s="19">
        <f t="shared" si="22"/>
        <v>21</v>
      </c>
      <c r="BK184" s="22" t="s">
        <v>752</v>
      </c>
      <c r="BL184" s="26" t="s">
        <v>301</v>
      </c>
      <c r="BM184" s="19">
        <f t="shared" si="32"/>
        <v>29</v>
      </c>
      <c r="BN184" s="50" t="s">
        <v>717</v>
      </c>
      <c r="BO184" s="43" t="s">
        <v>978</v>
      </c>
      <c r="BP184" s="19">
        <f t="shared" si="33"/>
        <v>39</v>
      </c>
      <c r="BQ184" s="24"/>
      <c r="BR184" s="43" t="s">
        <v>888</v>
      </c>
      <c r="BS184" s="145">
        <f t="shared" si="23"/>
        <v>47</v>
      </c>
      <c r="BT184" s="24"/>
      <c r="BU184" s="31"/>
      <c r="BV184" s="19">
        <f t="shared" si="24"/>
        <v>55</v>
      </c>
      <c r="BW184" s="320"/>
      <c r="BX184" s="358"/>
      <c r="BY184" s="19">
        <f t="shared" si="25"/>
        <v>64</v>
      </c>
      <c r="BZ184" s="320"/>
      <c r="CA184" s="358"/>
      <c r="CB184" s="19">
        <f t="shared" si="26"/>
        <v>73</v>
      </c>
      <c r="CC184" s="320"/>
      <c r="CD184" s="358"/>
      <c r="CE184" s="19">
        <f t="shared" si="27"/>
        <v>81</v>
      </c>
      <c r="CF184" s="320"/>
      <c r="CG184" s="358"/>
      <c r="CH184" s="19">
        <f t="shared" si="28"/>
        <v>90</v>
      </c>
      <c r="CI184" s="320"/>
      <c r="CJ184" s="358"/>
    </row>
    <row r="185" spans="2:88" ht="121.5" hidden="1" customHeight="1">
      <c r="B185" s="38">
        <f t="shared" si="18"/>
        <v>42</v>
      </c>
      <c r="C185" s="45">
        <f t="shared" si="19"/>
        <v>44151</v>
      </c>
      <c r="D185" s="16"/>
      <c r="E185" s="19"/>
      <c r="F185" s="17"/>
      <c r="G185" s="17"/>
      <c r="H185" s="19"/>
      <c r="I185" s="17"/>
      <c r="J185" s="17"/>
      <c r="K185" s="19"/>
      <c r="L185" s="17"/>
      <c r="M185" s="17"/>
      <c r="N185" s="19"/>
      <c r="O185" s="17"/>
      <c r="P185" s="17"/>
      <c r="Q185" s="19"/>
      <c r="R185" s="17"/>
      <c r="S185" s="17"/>
      <c r="T185" s="19"/>
      <c r="U185" s="17"/>
      <c r="V185" s="17"/>
      <c r="W185" s="19"/>
      <c r="X185" s="17"/>
      <c r="Y185" s="17"/>
      <c r="Z185" s="19"/>
      <c r="AA185" s="17"/>
      <c r="AB185" s="17"/>
      <c r="AC185" s="19"/>
      <c r="AD185" s="17"/>
      <c r="AE185" s="17"/>
      <c r="AF185" s="19"/>
      <c r="AG185" s="17"/>
      <c r="AH185" s="17"/>
      <c r="AI185" s="19"/>
      <c r="AJ185" s="17"/>
      <c r="AK185" s="17"/>
      <c r="AL185" s="17"/>
      <c r="AM185" s="17"/>
      <c r="AN185" s="17"/>
      <c r="AO185" s="19"/>
      <c r="AP185" s="17"/>
      <c r="AQ185" s="17"/>
      <c r="AR185" s="19"/>
      <c r="AS185" s="17"/>
      <c r="AT185" s="17"/>
      <c r="AU185" s="19"/>
      <c r="AV185" s="17"/>
      <c r="AW185" s="17"/>
      <c r="AX185" s="19"/>
      <c r="AY185" s="17"/>
      <c r="AZ185" s="17"/>
      <c r="BA185" s="19">
        <f t="shared" si="29"/>
        <v>2</v>
      </c>
      <c r="BB185" s="17"/>
      <c r="BC185" s="17"/>
      <c r="BD185" s="19">
        <f t="shared" si="30"/>
        <v>2</v>
      </c>
      <c r="BE185" s="17"/>
      <c r="BF185" s="17"/>
      <c r="BG185" s="19">
        <f t="shared" si="31"/>
        <v>11</v>
      </c>
      <c r="BH185" s="224"/>
      <c r="BI185" s="129"/>
      <c r="BJ185" s="19">
        <f t="shared" si="22"/>
        <v>20</v>
      </c>
      <c r="BK185" s="136" t="s">
        <v>877</v>
      </c>
      <c r="BL185" s="142" t="s">
        <v>845</v>
      </c>
      <c r="BM185" s="19">
        <f t="shared" si="32"/>
        <v>28</v>
      </c>
      <c r="BN185" s="143" t="s">
        <v>835</v>
      </c>
      <c r="BO185" s="447" t="s">
        <v>979</v>
      </c>
      <c r="BP185" s="137">
        <f t="shared" si="33"/>
        <v>38</v>
      </c>
      <c r="BQ185" s="419" t="s">
        <v>643</v>
      </c>
      <c r="BR185" s="428"/>
      <c r="BS185" s="19">
        <f t="shared" si="23"/>
        <v>46</v>
      </c>
      <c r="BT185" s="24" t="s">
        <v>769</v>
      </c>
      <c r="BU185" s="57"/>
      <c r="BV185" s="19">
        <f t="shared" si="24"/>
        <v>54</v>
      </c>
      <c r="BW185" s="320"/>
      <c r="BX185" s="304"/>
      <c r="BY185" s="19">
        <f t="shared" si="25"/>
        <v>63</v>
      </c>
      <c r="BZ185" s="320"/>
      <c r="CA185" s="304"/>
      <c r="CB185" s="19">
        <f t="shared" si="26"/>
        <v>72</v>
      </c>
      <c r="CC185" s="320"/>
      <c r="CD185" s="304"/>
      <c r="CE185" s="19">
        <f t="shared" si="27"/>
        <v>80</v>
      </c>
      <c r="CF185" s="320"/>
      <c r="CG185" s="304"/>
      <c r="CH185" s="19">
        <f t="shared" si="28"/>
        <v>89</v>
      </c>
      <c r="CI185" s="320"/>
      <c r="CJ185" s="304"/>
    </row>
    <row r="186" spans="2:88" ht="121.5" hidden="1" customHeight="1">
      <c r="B186" s="38">
        <f t="shared" si="18"/>
        <v>43</v>
      </c>
      <c r="C186" s="45">
        <f t="shared" si="19"/>
        <v>44158</v>
      </c>
      <c r="D186" s="16"/>
      <c r="E186" s="19"/>
      <c r="F186" s="17"/>
      <c r="G186" s="17"/>
      <c r="H186" s="19"/>
      <c r="I186" s="17"/>
      <c r="J186" s="17"/>
      <c r="K186" s="19"/>
      <c r="L186" s="17"/>
      <c r="M186" s="17"/>
      <c r="N186" s="19"/>
      <c r="O186" s="17"/>
      <c r="P186" s="17"/>
      <c r="Q186" s="19"/>
      <c r="R186" s="17"/>
      <c r="S186" s="17"/>
      <c r="T186" s="19"/>
      <c r="U186" s="17"/>
      <c r="V186" s="17"/>
      <c r="W186" s="19"/>
      <c r="X186" s="17"/>
      <c r="Y186" s="17"/>
      <c r="Z186" s="19"/>
      <c r="AA186" s="17"/>
      <c r="AB186" s="17"/>
      <c r="AC186" s="19"/>
      <c r="AD186" s="17"/>
      <c r="AE186" s="17"/>
      <c r="AF186" s="19"/>
      <c r="AG186" s="17"/>
      <c r="AH186" s="17"/>
      <c r="AI186" s="19"/>
      <c r="AJ186" s="17"/>
      <c r="AK186" s="17"/>
      <c r="AL186" s="17"/>
      <c r="AM186" s="17"/>
      <c r="AN186" s="17"/>
      <c r="AO186" s="19"/>
      <c r="AP186" s="17"/>
      <c r="AQ186" s="17"/>
      <c r="AR186" s="19"/>
      <c r="AS186" s="17"/>
      <c r="AT186" s="17"/>
      <c r="AU186" s="19"/>
      <c r="AV186" s="17"/>
      <c r="AW186" s="17"/>
      <c r="AX186" s="19"/>
      <c r="AY186" s="17"/>
      <c r="AZ186" s="17"/>
      <c r="BA186" s="19">
        <f t="shared" si="29"/>
        <v>1</v>
      </c>
      <c r="BB186" s="17"/>
      <c r="BC186" s="17"/>
      <c r="BD186" s="19">
        <f t="shared" si="30"/>
        <v>1</v>
      </c>
      <c r="BE186" s="17"/>
      <c r="BF186" s="17"/>
      <c r="BG186" s="19">
        <f t="shared" si="31"/>
        <v>10</v>
      </c>
      <c r="BH186" s="224" t="s">
        <v>761</v>
      </c>
      <c r="BI186" s="318" t="s">
        <v>546</v>
      </c>
      <c r="BJ186" s="19">
        <f t="shared" si="22"/>
        <v>19</v>
      </c>
      <c r="BK186" s="24" t="s">
        <v>916</v>
      </c>
      <c r="BL186" s="148"/>
      <c r="BM186" s="19">
        <f t="shared" si="32"/>
        <v>27</v>
      </c>
      <c r="BN186" s="264" t="s">
        <v>834</v>
      </c>
      <c r="BO186" s="43" t="s">
        <v>649</v>
      </c>
      <c r="BP186" s="19">
        <f t="shared" si="33"/>
        <v>37</v>
      </c>
      <c r="BQ186" s="147" t="s">
        <v>896</v>
      </c>
      <c r="BR186" s="57"/>
      <c r="BS186" s="19">
        <f t="shared" si="23"/>
        <v>45</v>
      </c>
      <c r="BT186" s="360"/>
      <c r="BU186" s="57"/>
      <c r="BV186" s="19">
        <f t="shared" si="24"/>
        <v>53</v>
      </c>
      <c r="BW186" s="320"/>
      <c r="BX186" s="318"/>
      <c r="BY186" s="19">
        <f t="shared" si="25"/>
        <v>62</v>
      </c>
      <c r="BZ186" s="320"/>
      <c r="CA186" s="318"/>
      <c r="CB186" s="19">
        <f t="shared" si="26"/>
        <v>71</v>
      </c>
      <c r="CC186" s="320"/>
      <c r="CD186" s="318"/>
      <c r="CE186" s="19">
        <f t="shared" si="27"/>
        <v>79</v>
      </c>
      <c r="CF186" s="320"/>
      <c r="CG186" s="318"/>
      <c r="CH186" s="19">
        <f t="shared" si="28"/>
        <v>88</v>
      </c>
      <c r="CI186" s="320"/>
      <c r="CJ186" s="318"/>
    </row>
    <row r="187" spans="2:88" ht="141.75" hidden="1" customHeight="1">
      <c r="B187" s="38">
        <f t="shared" si="18"/>
        <v>44</v>
      </c>
      <c r="C187" s="16">
        <f t="shared" si="19"/>
        <v>44165</v>
      </c>
      <c r="D187" s="16"/>
      <c r="E187" s="19"/>
      <c r="F187" s="17"/>
      <c r="G187" s="17"/>
      <c r="H187" s="19"/>
      <c r="I187" s="17"/>
      <c r="J187" s="17"/>
      <c r="K187" s="19"/>
      <c r="L187" s="17"/>
      <c r="M187" s="17"/>
      <c r="N187" s="19"/>
      <c r="O187" s="17"/>
      <c r="P187" s="17"/>
      <c r="Q187" s="19"/>
      <c r="R187" s="17"/>
      <c r="S187" s="17"/>
      <c r="T187" s="19"/>
      <c r="U187" s="17"/>
      <c r="V187" s="17"/>
      <c r="W187" s="19"/>
      <c r="X187" s="17"/>
      <c r="Y187" s="17"/>
      <c r="Z187" s="19"/>
      <c r="AA187" s="17"/>
      <c r="AB187" s="17"/>
      <c r="AC187" s="19"/>
      <c r="AD187" s="17"/>
      <c r="AE187" s="17"/>
      <c r="AF187" s="19"/>
      <c r="AG187" s="17"/>
      <c r="AH187" s="17"/>
      <c r="AI187" s="19"/>
      <c r="AJ187" s="17"/>
      <c r="AK187" s="17"/>
      <c r="AL187" s="17"/>
      <c r="AM187" s="17"/>
      <c r="AN187" s="17"/>
      <c r="AO187" s="19"/>
      <c r="AP187" s="17"/>
      <c r="AQ187" s="17"/>
      <c r="AR187" s="19"/>
      <c r="AS187" s="17"/>
      <c r="AT187" s="17"/>
      <c r="AU187" s="19"/>
      <c r="AV187" s="17"/>
      <c r="AW187" s="17"/>
      <c r="AX187" s="19"/>
      <c r="AY187" s="17"/>
      <c r="AZ187" s="17"/>
      <c r="BA187" s="19">
        <v>0</v>
      </c>
      <c r="BB187" s="17" t="s">
        <v>311</v>
      </c>
      <c r="BC187" s="17"/>
      <c r="BD187" s="19">
        <v>0</v>
      </c>
      <c r="BE187" s="17"/>
      <c r="BF187" s="17"/>
      <c r="BG187" s="19">
        <f t="shared" si="31"/>
        <v>9</v>
      </c>
      <c r="BH187" s="28"/>
      <c r="BI187" s="17" t="s">
        <v>408</v>
      </c>
      <c r="BJ187" s="19">
        <f t="shared" si="22"/>
        <v>18</v>
      </c>
      <c r="BK187" s="136" t="s">
        <v>917</v>
      </c>
      <c r="BL187" s="52" t="s">
        <v>1040</v>
      </c>
      <c r="BM187" s="19">
        <f t="shared" si="32"/>
        <v>26</v>
      </c>
      <c r="BN187" s="264"/>
      <c r="BO187" s="57"/>
      <c r="BP187" s="19">
        <f t="shared" si="33"/>
        <v>36</v>
      </c>
      <c r="BQ187" s="418" t="s">
        <v>892</v>
      </c>
      <c r="BR187" s="448" t="s">
        <v>923</v>
      </c>
      <c r="BS187" s="19">
        <f t="shared" si="23"/>
        <v>44</v>
      </c>
      <c r="BT187" s="360"/>
      <c r="BU187" s="205"/>
      <c r="BV187" s="19">
        <f t="shared" si="24"/>
        <v>52</v>
      </c>
      <c r="BW187" s="250"/>
      <c r="BX187" s="359"/>
      <c r="BY187" s="19">
        <f t="shared" si="25"/>
        <v>61</v>
      </c>
      <c r="BZ187" s="250"/>
      <c r="CA187" s="359"/>
      <c r="CB187" s="19">
        <f t="shared" si="26"/>
        <v>70</v>
      </c>
      <c r="CC187" s="250"/>
      <c r="CD187" s="359"/>
      <c r="CE187" s="19">
        <f t="shared" si="27"/>
        <v>78</v>
      </c>
      <c r="CF187" s="250"/>
      <c r="CG187" s="359"/>
      <c r="CH187" s="19">
        <f t="shared" si="28"/>
        <v>87</v>
      </c>
      <c r="CI187" s="250"/>
      <c r="CJ187" s="359"/>
    </row>
    <row r="188" spans="2:88" ht="165.75" hidden="1" customHeight="1">
      <c r="B188" s="38">
        <f t="shared" si="18"/>
        <v>45</v>
      </c>
      <c r="C188" s="16">
        <f t="shared" si="19"/>
        <v>44172</v>
      </c>
      <c r="D188" s="16"/>
      <c r="E188" s="19"/>
      <c r="F188" s="17"/>
      <c r="G188" s="17"/>
      <c r="H188" s="19"/>
      <c r="I188" s="17"/>
      <c r="J188" s="17"/>
      <c r="K188" s="19"/>
      <c r="L188" s="17"/>
      <c r="M188" s="17"/>
      <c r="N188" s="19"/>
      <c r="O188" s="17"/>
      <c r="P188" s="17"/>
      <c r="Q188" s="19"/>
      <c r="R188" s="17"/>
      <c r="S188" s="17"/>
      <c r="T188" s="19"/>
      <c r="U188" s="17"/>
      <c r="V188" s="17"/>
      <c r="W188" s="19"/>
      <c r="X188" s="17"/>
      <c r="Y188" s="17"/>
      <c r="Z188" s="19"/>
      <c r="AA188" s="17"/>
      <c r="AB188" s="17"/>
      <c r="AC188" s="19"/>
      <c r="AD188" s="17"/>
      <c r="AE188" s="17"/>
      <c r="AF188" s="19"/>
      <c r="AG188" s="17"/>
      <c r="AH188" s="17"/>
      <c r="AI188" s="19"/>
      <c r="AJ188" s="17"/>
      <c r="AK188" s="17"/>
      <c r="AL188" s="17"/>
      <c r="AM188" s="17"/>
      <c r="AN188" s="17"/>
      <c r="AO188" s="19"/>
      <c r="AP188" s="17"/>
      <c r="AQ188" s="17"/>
      <c r="AR188" s="19"/>
      <c r="AS188" s="17"/>
      <c r="AT188" s="17"/>
      <c r="AU188" s="19"/>
      <c r="AV188" s="17"/>
      <c r="AW188" s="17"/>
      <c r="AX188" s="19"/>
      <c r="AY188" s="17"/>
      <c r="AZ188" s="17"/>
      <c r="BA188" s="19"/>
      <c r="BB188" s="17"/>
      <c r="BC188" s="17"/>
      <c r="BD188" s="19"/>
      <c r="BE188" s="17" t="s">
        <v>311</v>
      </c>
      <c r="BF188" s="17"/>
      <c r="BG188" s="19">
        <f t="shared" si="31"/>
        <v>8</v>
      </c>
      <c r="BH188" s="28"/>
      <c r="BI188" s="17"/>
      <c r="BJ188" s="19">
        <f t="shared" si="22"/>
        <v>17</v>
      </c>
      <c r="BK188" s="24" t="s">
        <v>918</v>
      </c>
      <c r="BL188" s="148"/>
      <c r="BM188" s="19">
        <f t="shared" si="32"/>
        <v>25</v>
      </c>
      <c r="BN188" s="385" t="s">
        <v>833</v>
      </c>
      <c r="BO188" s="155" t="s">
        <v>980</v>
      </c>
      <c r="BP188" s="134">
        <f t="shared" si="33"/>
        <v>35</v>
      </c>
      <c r="BQ188" s="425" t="s">
        <v>1013</v>
      </c>
      <c r="BR188" s="427" t="s">
        <v>1014</v>
      </c>
      <c r="BS188" s="19">
        <f t="shared" si="23"/>
        <v>43</v>
      </c>
      <c r="BT188" s="24" t="s">
        <v>773</v>
      </c>
      <c r="BU188" s="329"/>
      <c r="BV188" s="19">
        <f t="shared" si="24"/>
        <v>51</v>
      </c>
      <c r="BW188" s="250"/>
      <c r="BX188" s="359"/>
      <c r="BY188" s="19">
        <f t="shared" si="25"/>
        <v>60</v>
      </c>
      <c r="BZ188" s="250"/>
      <c r="CA188" s="359"/>
      <c r="CB188" s="19">
        <f t="shared" si="26"/>
        <v>69</v>
      </c>
      <c r="CC188" s="250"/>
      <c r="CD188" s="359"/>
      <c r="CE188" s="19">
        <f t="shared" si="27"/>
        <v>77</v>
      </c>
      <c r="CF188" s="250"/>
      <c r="CG188" s="359"/>
      <c r="CH188" s="19">
        <f t="shared" si="28"/>
        <v>86</v>
      </c>
      <c r="CI188" s="250"/>
      <c r="CJ188" s="359"/>
    </row>
    <row r="189" spans="2:88" ht="117" hidden="1" customHeight="1">
      <c r="B189" s="38">
        <f t="shared" si="18"/>
        <v>46</v>
      </c>
      <c r="C189" s="16">
        <f t="shared" si="19"/>
        <v>44179</v>
      </c>
      <c r="D189" s="16"/>
      <c r="E189" s="19"/>
      <c r="F189" s="17"/>
      <c r="G189" s="17"/>
      <c r="H189" s="19"/>
      <c r="I189" s="17"/>
      <c r="J189" s="17"/>
      <c r="K189" s="19"/>
      <c r="L189" s="17"/>
      <c r="M189" s="17"/>
      <c r="N189" s="19"/>
      <c r="O189" s="17"/>
      <c r="P189" s="17"/>
      <c r="Q189" s="19"/>
      <c r="R189" s="17"/>
      <c r="S189" s="17"/>
      <c r="T189" s="19"/>
      <c r="U189" s="17"/>
      <c r="V189" s="17"/>
      <c r="W189" s="19"/>
      <c r="X189" s="17"/>
      <c r="Y189" s="17"/>
      <c r="Z189" s="19"/>
      <c r="AA189" s="17"/>
      <c r="AB189" s="17"/>
      <c r="AC189" s="19"/>
      <c r="AD189" s="17"/>
      <c r="AE189" s="17"/>
      <c r="AF189" s="19"/>
      <c r="AG189" s="17"/>
      <c r="AH189" s="17"/>
      <c r="AI189" s="19"/>
      <c r="AJ189" s="17"/>
      <c r="AK189" s="17"/>
      <c r="AL189" s="17"/>
      <c r="AM189" s="17"/>
      <c r="AN189" s="17"/>
      <c r="AO189" s="19"/>
      <c r="AP189" s="17"/>
      <c r="AQ189" s="17"/>
      <c r="AR189" s="19"/>
      <c r="AS189" s="17"/>
      <c r="AT189" s="17"/>
      <c r="AU189" s="19"/>
      <c r="AV189" s="17"/>
      <c r="AW189" s="17"/>
      <c r="AX189" s="19"/>
      <c r="AY189" s="17"/>
      <c r="AZ189" s="17"/>
      <c r="BA189" s="19"/>
      <c r="BB189" s="17"/>
      <c r="BC189" s="17"/>
      <c r="BD189" s="19"/>
      <c r="BE189" s="17"/>
      <c r="BF189" s="17"/>
      <c r="BG189" s="19">
        <f t="shared" si="31"/>
        <v>7</v>
      </c>
      <c r="BH189" s="17"/>
      <c r="BI189" s="17" t="s">
        <v>162</v>
      </c>
      <c r="BJ189" s="19">
        <f t="shared" si="22"/>
        <v>16</v>
      </c>
      <c r="BK189" s="136"/>
      <c r="BL189" s="52"/>
      <c r="BM189" s="130">
        <f t="shared" si="32"/>
        <v>24</v>
      </c>
      <c r="BN189" s="422" t="s">
        <v>861</v>
      </c>
      <c r="BO189" s="423" t="s">
        <v>1017</v>
      </c>
      <c r="BP189" s="424">
        <f t="shared" si="33"/>
        <v>34</v>
      </c>
      <c r="BQ189" s="425" t="s">
        <v>519</v>
      </c>
      <c r="BR189" s="449" t="s">
        <v>889</v>
      </c>
      <c r="BS189" s="145">
        <f t="shared" si="23"/>
        <v>42</v>
      </c>
      <c r="BT189" s="24" t="s">
        <v>955</v>
      </c>
      <c r="BU189" s="43" t="s">
        <v>954</v>
      </c>
      <c r="BV189" s="19">
        <f t="shared" si="24"/>
        <v>50</v>
      </c>
      <c r="BW189" s="359"/>
      <c r="BX189" s="359"/>
      <c r="BY189" s="19">
        <f t="shared" si="25"/>
        <v>59</v>
      </c>
      <c r="BZ189" s="359"/>
      <c r="CA189" s="359"/>
      <c r="CB189" s="19">
        <f t="shared" si="26"/>
        <v>68</v>
      </c>
      <c r="CC189" s="359"/>
      <c r="CD189" s="359"/>
      <c r="CE189" s="19">
        <f t="shared" si="27"/>
        <v>76</v>
      </c>
      <c r="CF189" s="359"/>
      <c r="CG189" s="359"/>
      <c r="CH189" s="19">
        <f t="shared" si="28"/>
        <v>85</v>
      </c>
      <c r="CI189" s="359"/>
      <c r="CJ189" s="359"/>
    </row>
    <row r="190" spans="2:88" ht="117" hidden="1" customHeight="1">
      <c r="B190" s="38">
        <f t="shared" si="18"/>
        <v>47</v>
      </c>
      <c r="C190" s="45">
        <f t="shared" si="19"/>
        <v>44186</v>
      </c>
      <c r="D190" s="16"/>
      <c r="E190" s="19"/>
      <c r="F190" s="17"/>
      <c r="G190" s="17"/>
      <c r="H190" s="19"/>
      <c r="I190" s="17"/>
      <c r="J190" s="17"/>
      <c r="K190" s="19"/>
      <c r="L190" s="17"/>
      <c r="M190" s="17"/>
      <c r="N190" s="19"/>
      <c r="O190" s="17"/>
      <c r="P190" s="17"/>
      <c r="Q190" s="19"/>
      <c r="R190" s="17"/>
      <c r="S190" s="17"/>
      <c r="T190" s="19"/>
      <c r="U190" s="17"/>
      <c r="V190" s="17"/>
      <c r="W190" s="19"/>
      <c r="X190" s="17"/>
      <c r="Y190" s="17"/>
      <c r="Z190" s="19"/>
      <c r="AA190" s="17"/>
      <c r="AB190" s="17"/>
      <c r="AC190" s="19"/>
      <c r="AD190" s="17"/>
      <c r="AE190" s="17"/>
      <c r="AF190" s="19"/>
      <c r="AG190" s="17"/>
      <c r="AH190" s="17"/>
      <c r="AI190" s="19"/>
      <c r="AJ190" s="17"/>
      <c r="AK190" s="17"/>
      <c r="AL190" s="17"/>
      <c r="AM190" s="17"/>
      <c r="AN190" s="17"/>
      <c r="AO190" s="19"/>
      <c r="AP190" s="17"/>
      <c r="AQ190" s="17"/>
      <c r="AR190" s="19"/>
      <c r="AS190" s="17"/>
      <c r="AT190" s="17"/>
      <c r="AU190" s="19"/>
      <c r="AV190" s="17"/>
      <c r="AW190" s="17"/>
      <c r="AX190" s="19"/>
      <c r="AY190" s="17"/>
      <c r="AZ190" s="17"/>
      <c r="BA190" s="19"/>
      <c r="BB190" s="17"/>
      <c r="BC190" s="17"/>
      <c r="BD190" s="19"/>
      <c r="BE190" s="17"/>
      <c r="BF190" s="17"/>
      <c r="BG190" s="19">
        <f t="shared" si="31"/>
        <v>6</v>
      </c>
      <c r="BH190" s="17"/>
      <c r="BI190" s="17"/>
      <c r="BJ190" s="19">
        <f t="shared" si="22"/>
        <v>15</v>
      </c>
      <c r="BK190" s="224"/>
      <c r="BL190" s="43"/>
      <c r="BM190" s="130">
        <f t="shared" si="32"/>
        <v>23</v>
      </c>
      <c r="BN190" s="422"/>
      <c r="BO190" s="423"/>
      <c r="BP190" s="424">
        <f t="shared" si="33"/>
        <v>33</v>
      </c>
      <c r="BQ190" s="425" t="s">
        <v>897</v>
      </c>
      <c r="BR190" s="426"/>
      <c r="BS190" s="145">
        <f t="shared" si="23"/>
        <v>41</v>
      </c>
      <c r="BT190" s="24"/>
      <c r="BU190" s="57"/>
      <c r="BV190" s="19">
        <f t="shared" si="24"/>
        <v>49</v>
      </c>
      <c r="BW190" s="359"/>
      <c r="BX190" s="359"/>
      <c r="BY190" s="19">
        <f t="shared" si="25"/>
        <v>58</v>
      </c>
      <c r="BZ190" s="359"/>
      <c r="CA190" s="359"/>
      <c r="CB190" s="19">
        <f t="shared" si="26"/>
        <v>67</v>
      </c>
      <c r="CC190" s="359"/>
      <c r="CD190" s="359"/>
      <c r="CE190" s="19">
        <f t="shared" si="27"/>
        <v>75</v>
      </c>
      <c r="CF190" s="359"/>
      <c r="CG190" s="359"/>
      <c r="CH190" s="19">
        <f t="shared" si="28"/>
        <v>84</v>
      </c>
      <c r="CI190" s="359"/>
      <c r="CJ190" s="359"/>
    </row>
    <row r="191" spans="2:88" ht="117" hidden="1" customHeight="1">
      <c r="B191" s="38">
        <f t="shared" si="18"/>
        <v>48</v>
      </c>
      <c r="C191" s="45">
        <f t="shared" si="19"/>
        <v>44193</v>
      </c>
      <c r="D191" s="16"/>
      <c r="E191" s="19"/>
      <c r="F191" s="17"/>
      <c r="G191" s="17"/>
      <c r="H191" s="19"/>
      <c r="I191" s="17"/>
      <c r="J191" s="17"/>
      <c r="K191" s="19"/>
      <c r="L191" s="17"/>
      <c r="M191" s="17"/>
      <c r="N191" s="19"/>
      <c r="O191" s="17"/>
      <c r="P191" s="17"/>
      <c r="Q191" s="19"/>
      <c r="R191" s="17"/>
      <c r="S191" s="17"/>
      <c r="T191" s="19"/>
      <c r="U191" s="17"/>
      <c r="V191" s="17"/>
      <c r="W191" s="19"/>
      <c r="X191" s="17"/>
      <c r="Y191" s="17"/>
      <c r="Z191" s="19"/>
      <c r="AA191" s="17"/>
      <c r="AB191" s="17"/>
      <c r="AC191" s="19"/>
      <c r="AD191" s="17"/>
      <c r="AE191" s="17"/>
      <c r="AF191" s="19"/>
      <c r="AG191" s="17"/>
      <c r="AH191" s="17"/>
      <c r="AI191" s="19"/>
      <c r="AJ191" s="17"/>
      <c r="AK191" s="17"/>
      <c r="AL191" s="17"/>
      <c r="AM191" s="17"/>
      <c r="AN191" s="17"/>
      <c r="AO191" s="19"/>
      <c r="AP191" s="17"/>
      <c r="AQ191" s="17"/>
      <c r="AR191" s="19"/>
      <c r="AS191" s="17"/>
      <c r="AT191" s="17"/>
      <c r="AU191" s="19"/>
      <c r="AV191" s="17"/>
      <c r="AW191" s="17"/>
      <c r="AX191" s="19"/>
      <c r="AY191" s="17"/>
      <c r="AZ191" s="17"/>
      <c r="BA191" s="19"/>
      <c r="BB191" s="17"/>
      <c r="BC191" s="17"/>
      <c r="BD191" s="19"/>
      <c r="BE191" s="17"/>
      <c r="BF191" s="17"/>
      <c r="BG191" s="19">
        <f t="shared" si="31"/>
        <v>5</v>
      </c>
      <c r="BH191" s="17"/>
      <c r="BI191" s="17"/>
      <c r="BJ191" s="19">
        <f t="shared" si="22"/>
        <v>14</v>
      </c>
      <c r="BK191" s="24" t="s">
        <v>919</v>
      </c>
      <c r="BL191" s="43"/>
      <c r="BM191" s="19">
        <f t="shared" si="32"/>
        <v>22</v>
      </c>
      <c r="BN191" s="256"/>
      <c r="BO191" s="203" t="s">
        <v>981</v>
      </c>
      <c r="BP191" s="137">
        <f t="shared" si="33"/>
        <v>32</v>
      </c>
      <c r="BQ191" s="419"/>
      <c r="BR191" s="155"/>
      <c r="BS191" s="19">
        <f t="shared" si="23"/>
        <v>40</v>
      </c>
      <c r="BT191" s="24"/>
      <c r="BU191" s="317" t="s">
        <v>982</v>
      </c>
      <c r="BV191" s="19">
        <f t="shared" si="24"/>
        <v>48</v>
      </c>
      <c r="BW191" s="359"/>
      <c r="BX191" s="359"/>
      <c r="BY191" s="19">
        <f t="shared" si="25"/>
        <v>57</v>
      </c>
      <c r="BZ191" s="359"/>
      <c r="CA191" s="359"/>
      <c r="CB191" s="19">
        <f t="shared" si="26"/>
        <v>66</v>
      </c>
      <c r="CC191" s="359"/>
      <c r="CD191" s="359"/>
      <c r="CE191" s="19">
        <f t="shared" si="27"/>
        <v>74</v>
      </c>
      <c r="CF191" s="359"/>
      <c r="CG191" s="359"/>
      <c r="CH191" s="19">
        <f t="shared" si="28"/>
        <v>83</v>
      </c>
      <c r="CI191" s="359"/>
      <c r="CJ191" s="359"/>
    </row>
    <row r="192" spans="2:88" ht="117" hidden="1" customHeight="1">
      <c r="B192" s="38">
        <f t="shared" si="18"/>
        <v>49</v>
      </c>
      <c r="C192" s="16">
        <f t="shared" si="19"/>
        <v>44200</v>
      </c>
      <c r="D192" s="16"/>
      <c r="E192" s="19"/>
      <c r="F192" s="17"/>
      <c r="G192" s="17"/>
      <c r="H192" s="19"/>
      <c r="I192" s="17"/>
      <c r="J192" s="17"/>
      <c r="K192" s="19"/>
      <c r="L192" s="17"/>
      <c r="M192" s="17"/>
      <c r="N192" s="19"/>
      <c r="O192" s="17"/>
      <c r="P192" s="17"/>
      <c r="Q192" s="19"/>
      <c r="R192" s="17"/>
      <c r="S192" s="17"/>
      <c r="T192" s="19"/>
      <c r="U192" s="17"/>
      <c r="V192" s="17"/>
      <c r="W192" s="19"/>
      <c r="X192" s="17"/>
      <c r="Y192" s="17"/>
      <c r="Z192" s="19"/>
      <c r="AA192" s="17"/>
      <c r="AB192" s="17"/>
      <c r="AC192" s="19"/>
      <c r="AD192" s="17"/>
      <c r="AE192" s="17"/>
      <c r="AF192" s="19"/>
      <c r="AG192" s="17"/>
      <c r="AH192" s="17"/>
      <c r="AI192" s="19"/>
      <c r="AJ192" s="17"/>
      <c r="AK192" s="17"/>
      <c r="AL192" s="17"/>
      <c r="AM192" s="17"/>
      <c r="AN192" s="17"/>
      <c r="AO192" s="19"/>
      <c r="AP192" s="17"/>
      <c r="AQ192" s="17"/>
      <c r="AR192" s="19"/>
      <c r="AS192" s="17"/>
      <c r="AT192" s="17"/>
      <c r="AU192" s="19"/>
      <c r="AV192" s="17"/>
      <c r="AW192" s="17"/>
      <c r="AX192" s="19"/>
      <c r="AY192" s="17"/>
      <c r="AZ192" s="17"/>
      <c r="BA192" s="19"/>
      <c r="BB192" s="17"/>
      <c r="BC192" s="17"/>
      <c r="BD192" s="19"/>
      <c r="BE192" s="17"/>
      <c r="BF192" s="17"/>
      <c r="BG192" s="19">
        <f t="shared" si="31"/>
        <v>4</v>
      </c>
      <c r="BH192" s="17"/>
      <c r="BI192" s="17"/>
      <c r="BJ192" s="19">
        <f t="shared" si="22"/>
        <v>13</v>
      </c>
      <c r="BK192" s="24" t="s">
        <v>1041</v>
      </c>
      <c r="BL192" s="43" t="s">
        <v>921</v>
      </c>
      <c r="BM192" s="19">
        <f t="shared" si="32"/>
        <v>21</v>
      </c>
      <c r="BN192" s="256" t="s">
        <v>914</v>
      </c>
      <c r="BO192" s="203" t="s">
        <v>1018</v>
      </c>
      <c r="BP192" s="19">
        <f t="shared" si="33"/>
        <v>31</v>
      </c>
      <c r="BQ192" s="22" t="s">
        <v>883</v>
      </c>
      <c r="BR192" s="446" t="s">
        <v>928</v>
      </c>
      <c r="BS192" s="19">
        <f t="shared" si="23"/>
        <v>39</v>
      </c>
      <c r="BT192" s="147" t="s">
        <v>953</v>
      </c>
      <c r="BU192" s="31" t="s">
        <v>983</v>
      </c>
      <c r="BV192" s="19">
        <f t="shared" si="24"/>
        <v>47</v>
      </c>
      <c r="BW192" s="359"/>
      <c r="BX192" s="359"/>
      <c r="BY192" s="19">
        <f t="shared" si="25"/>
        <v>56</v>
      </c>
      <c r="BZ192" s="359"/>
      <c r="CA192" s="359"/>
      <c r="CB192" s="19">
        <f t="shared" si="26"/>
        <v>65</v>
      </c>
      <c r="CC192" s="359"/>
      <c r="CD192" s="359"/>
      <c r="CE192" s="19">
        <f t="shared" si="27"/>
        <v>73</v>
      </c>
      <c r="CF192" s="359"/>
      <c r="CG192" s="359"/>
      <c r="CH192" s="19">
        <f t="shared" si="28"/>
        <v>82</v>
      </c>
      <c r="CI192" s="359"/>
      <c r="CJ192" s="359"/>
    </row>
    <row r="193" spans="2:88" ht="117" hidden="1" customHeight="1">
      <c r="B193" s="38">
        <f t="shared" si="18"/>
        <v>50</v>
      </c>
      <c r="C193" s="16">
        <f t="shared" si="19"/>
        <v>44207</v>
      </c>
      <c r="D193" s="16"/>
      <c r="E193" s="19"/>
      <c r="F193" s="17"/>
      <c r="G193" s="17"/>
      <c r="H193" s="19"/>
      <c r="I193" s="17"/>
      <c r="J193" s="17"/>
      <c r="K193" s="19"/>
      <c r="L193" s="17"/>
      <c r="M193" s="17"/>
      <c r="N193" s="19"/>
      <c r="O193" s="17"/>
      <c r="P193" s="17"/>
      <c r="Q193" s="19"/>
      <c r="R193" s="17"/>
      <c r="S193" s="17"/>
      <c r="T193" s="19"/>
      <c r="U193" s="17"/>
      <c r="V193" s="17"/>
      <c r="W193" s="19"/>
      <c r="X193" s="17"/>
      <c r="Y193" s="17"/>
      <c r="Z193" s="19"/>
      <c r="AA193" s="17"/>
      <c r="AB193" s="17"/>
      <c r="AC193" s="19"/>
      <c r="AD193" s="17"/>
      <c r="AE193" s="17"/>
      <c r="AF193" s="19"/>
      <c r="AG193" s="17"/>
      <c r="AH193" s="17"/>
      <c r="AI193" s="19"/>
      <c r="AJ193" s="17"/>
      <c r="AK193" s="17"/>
      <c r="AL193" s="17"/>
      <c r="AM193" s="17"/>
      <c r="AN193" s="17"/>
      <c r="AO193" s="19"/>
      <c r="AP193" s="17"/>
      <c r="AQ193" s="17"/>
      <c r="AR193" s="19"/>
      <c r="AS193" s="17"/>
      <c r="AT193" s="17"/>
      <c r="AU193" s="19"/>
      <c r="AV193" s="17"/>
      <c r="AW193" s="17"/>
      <c r="AX193" s="19"/>
      <c r="AY193" s="17"/>
      <c r="AZ193" s="17"/>
      <c r="BA193" s="19"/>
      <c r="BB193" s="17"/>
      <c r="BC193" s="17"/>
      <c r="BD193" s="19"/>
      <c r="BE193" s="17"/>
      <c r="BF193" s="17"/>
      <c r="BG193" s="19">
        <f t="shared" si="31"/>
        <v>3</v>
      </c>
      <c r="BH193" s="17"/>
      <c r="BI193" s="17"/>
      <c r="BJ193" s="19">
        <f t="shared" si="22"/>
        <v>12</v>
      </c>
      <c r="BK193" s="24" t="s">
        <v>1042</v>
      </c>
      <c r="BL193" s="319"/>
      <c r="BM193" s="19">
        <f t="shared" si="32"/>
        <v>20</v>
      </c>
      <c r="BN193" s="22"/>
      <c r="BO193" s="26" t="s">
        <v>631</v>
      </c>
      <c r="BP193" s="19">
        <f t="shared" si="33"/>
        <v>30</v>
      </c>
      <c r="BQ193" s="274" t="s">
        <v>784</v>
      </c>
      <c r="BR193" s="307" t="s">
        <v>929</v>
      </c>
      <c r="BS193" s="19">
        <f t="shared" si="23"/>
        <v>38</v>
      </c>
      <c r="BT193" s="147" t="s">
        <v>771</v>
      </c>
      <c r="BU193" s="57"/>
      <c r="BV193" s="19">
        <f t="shared" si="24"/>
        <v>46</v>
      </c>
      <c r="BW193" s="359"/>
      <c r="BX193" s="359"/>
      <c r="BY193" s="19">
        <f t="shared" si="25"/>
        <v>55</v>
      </c>
      <c r="BZ193" s="359"/>
      <c r="CA193" s="359"/>
      <c r="CB193" s="19">
        <f t="shared" si="26"/>
        <v>64</v>
      </c>
      <c r="CC193" s="359"/>
      <c r="CD193" s="359"/>
      <c r="CE193" s="19">
        <f t="shared" si="27"/>
        <v>72</v>
      </c>
      <c r="CF193" s="359"/>
      <c r="CG193" s="359"/>
      <c r="CH193" s="19">
        <f t="shared" si="28"/>
        <v>81</v>
      </c>
      <c r="CI193" s="359"/>
      <c r="CJ193" s="359"/>
    </row>
    <row r="194" spans="2:88" ht="91.5" hidden="1" customHeight="1">
      <c r="B194" s="38">
        <f t="shared" si="18"/>
        <v>51</v>
      </c>
      <c r="C194" s="16">
        <f t="shared" si="19"/>
        <v>44214</v>
      </c>
      <c r="D194" s="16"/>
      <c r="E194" s="19"/>
      <c r="F194" s="17"/>
      <c r="G194" s="17"/>
      <c r="H194" s="19"/>
      <c r="I194" s="17"/>
      <c r="J194" s="17"/>
      <c r="K194" s="19"/>
      <c r="L194" s="17"/>
      <c r="M194" s="17"/>
      <c r="N194" s="19"/>
      <c r="O194" s="17"/>
      <c r="P194" s="17"/>
      <c r="Q194" s="19"/>
      <c r="R194" s="17"/>
      <c r="S194" s="17"/>
      <c r="T194" s="19"/>
      <c r="U194" s="17"/>
      <c r="V194" s="17"/>
      <c r="W194" s="19"/>
      <c r="X194" s="17"/>
      <c r="Y194" s="17"/>
      <c r="Z194" s="19"/>
      <c r="AA194" s="17"/>
      <c r="AB194" s="17"/>
      <c r="AC194" s="19"/>
      <c r="AD194" s="17"/>
      <c r="AE194" s="17"/>
      <c r="AF194" s="19"/>
      <c r="AG194" s="17"/>
      <c r="AH194" s="17"/>
      <c r="AI194" s="19"/>
      <c r="AJ194" s="17"/>
      <c r="AK194" s="17"/>
      <c r="AL194" s="17"/>
      <c r="AM194" s="17"/>
      <c r="AN194" s="17"/>
      <c r="AO194" s="19"/>
      <c r="AP194" s="17"/>
      <c r="AQ194" s="17"/>
      <c r="AR194" s="19"/>
      <c r="AS194" s="17"/>
      <c r="AT194" s="17"/>
      <c r="AU194" s="19"/>
      <c r="AV194" s="17"/>
      <c r="AW194" s="17"/>
      <c r="AX194" s="19"/>
      <c r="AY194" s="17"/>
      <c r="AZ194" s="17"/>
      <c r="BA194" s="19"/>
      <c r="BB194" s="17"/>
      <c r="BC194" s="17"/>
      <c r="BD194" s="19"/>
      <c r="BE194" s="17"/>
      <c r="BF194" s="17"/>
      <c r="BG194" s="19">
        <f t="shared" si="31"/>
        <v>2</v>
      </c>
      <c r="BH194" s="17"/>
      <c r="BI194" s="17"/>
      <c r="BJ194" s="19">
        <f t="shared" si="22"/>
        <v>11</v>
      </c>
      <c r="BK194" s="147" t="s">
        <v>771</v>
      </c>
      <c r="BL194" s="57"/>
      <c r="BM194" s="19">
        <f t="shared" si="32"/>
        <v>19</v>
      </c>
      <c r="BN194" s="256"/>
      <c r="BO194" s="26" t="s">
        <v>1016</v>
      </c>
      <c r="BP194" s="19">
        <f t="shared" si="33"/>
        <v>29</v>
      </c>
      <c r="BQ194" s="450" t="s">
        <v>1050</v>
      </c>
      <c r="BR194" s="26"/>
      <c r="BS194" s="19">
        <f t="shared" si="23"/>
        <v>37</v>
      </c>
      <c r="BT194" s="23" t="s">
        <v>957</v>
      </c>
      <c r="BU194" s="57"/>
      <c r="BV194" s="19">
        <f t="shared" si="24"/>
        <v>45</v>
      </c>
      <c r="BW194" s="359"/>
      <c r="BX194" s="359"/>
      <c r="BY194" s="19">
        <f t="shared" si="25"/>
        <v>54</v>
      </c>
      <c r="BZ194" s="359"/>
      <c r="CA194" s="359"/>
      <c r="CB194" s="19">
        <f t="shared" si="26"/>
        <v>63</v>
      </c>
      <c r="CC194" s="359"/>
      <c r="CD194" s="359"/>
      <c r="CE194" s="19">
        <f t="shared" si="27"/>
        <v>71</v>
      </c>
      <c r="CF194" s="359"/>
      <c r="CG194" s="359"/>
      <c r="CH194" s="19">
        <f t="shared" si="28"/>
        <v>80</v>
      </c>
      <c r="CI194" s="359"/>
      <c r="CJ194" s="359"/>
    </row>
    <row r="195" spans="2:88" ht="136.5" hidden="1" customHeight="1">
      <c r="B195" s="38">
        <f t="shared" si="18"/>
        <v>52</v>
      </c>
      <c r="C195" s="16">
        <f t="shared" si="19"/>
        <v>44221</v>
      </c>
      <c r="D195" s="16"/>
      <c r="E195" s="19"/>
      <c r="F195" s="17"/>
      <c r="G195" s="17"/>
      <c r="H195" s="19"/>
      <c r="I195" s="17"/>
      <c r="J195" s="17"/>
      <c r="K195" s="19"/>
      <c r="L195" s="17"/>
      <c r="M195" s="17"/>
      <c r="N195" s="19"/>
      <c r="O195" s="17"/>
      <c r="P195" s="17"/>
      <c r="Q195" s="19"/>
      <c r="R195" s="17"/>
      <c r="S195" s="17"/>
      <c r="T195" s="19"/>
      <c r="U195" s="17"/>
      <c r="V195" s="17"/>
      <c r="W195" s="19"/>
      <c r="X195" s="17"/>
      <c r="Y195" s="17"/>
      <c r="Z195" s="19"/>
      <c r="AA195" s="17"/>
      <c r="AB195" s="17"/>
      <c r="AC195" s="19"/>
      <c r="AD195" s="17"/>
      <c r="AE195" s="17"/>
      <c r="AF195" s="19"/>
      <c r="AG195" s="17"/>
      <c r="AH195" s="17"/>
      <c r="AI195" s="19"/>
      <c r="AJ195" s="17"/>
      <c r="AK195" s="17"/>
      <c r="AL195" s="17"/>
      <c r="AM195" s="17"/>
      <c r="AN195" s="17"/>
      <c r="AO195" s="19"/>
      <c r="AP195" s="17"/>
      <c r="AQ195" s="17"/>
      <c r="AR195" s="19"/>
      <c r="AS195" s="17"/>
      <c r="AT195" s="17"/>
      <c r="AU195" s="19"/>
      <c r="AV195" s="17"/>
      <c r="AW195" s="17"/>
      <c r="AX195" s="19"/>
      <c r="AY195" s="17"/>
      <c r="AZ195" s="17"/>
      <c r="BA195" s="19"/>
      <c r="BB195" s="17"/>
      <c r="BC195" s="17"/>
      <c r="BD195" s="19"/>
      <c r="BE195" s="17"/>
      <c r="BF195" s="17"/>
      <c r="BG195" s="19">
        <f t="shared" si="31"/>
        <v>1</v>
      </c>
      <c r="BH195" s="17"/>
      <c r="BI195" s="17"/>
      <c r="BJ195" s="19">
        <f t="shared" si="22"/>
        <v>10</v>
      </c>
      <c r="BK195" s="224" t="s">
        <v>1025</v>
      </c>
      <c r="BL195" s="318"/>
      <c r="BM195" s="19">
        <f t="shared" si="32"/>
        <v>18</v>
      </c>
      <c r="BN195" s="136" t="s">
        <v>877</v>
      </c>
      <c r="BO195" s="307" t="s">
        <v>915</v>
      </c>
      <c r="BP195" s="19">
        <f t="shared" si="33"/>
        <v>28</v>
      </c>
      <c r="BQ195" s="264" t="s">
        <v>891</v>
      </c>
      <c r="BR195" s="43" t="s">
        <v>989</v>
      </c>
      <c r="BS195" s="19">
        <f t="shared" si="23"/>
        <v>36</v>
      </c>
      <c r="BT195" s="147" t="s">
        <v>956</v>
      </c>
      <c r="BU195" s="43" t="s">
        <v>984</v>
      </c>
      <c r="BV195" s="19">
        <f t="shared" si="24"/>
        <v>44</v>
      </c>
      <c r="BW195" s="24" t="s">
        <v>768</v>
      </c>
      <c r="BX195" s="359"/>
      <c r="BY195" s="19">
        <f t="shared" si="25"/>
        <v>53</v>
      </c>
      <c r="BZ195" s="462"/>
      <c r="CA195" s="359"/>
      <c r="CB195" s="19">
        <f t="shared" si="26"/>
        <v>62</v>
      </c>
      <c r="CC195" s="329"/>
      <c r="CD195" s="359"/>
      <c r="CE195" s="19">
        <f t="shared" si="27"/>
        <v>70</v>
      </c>
      <c r="CF195" s="329"/>
      <c r="CG195" s="359"/>
      <c r="CH195" s="19">
        <f t="shared" si="28"/>
        <v>79</v>
      </c>
      <c r="CI195" s="329"/>
      <c r="CJ195" s="359"/>
    </row>
    <row r="196" spans="2:88" ht="117" hidden="1" customHeight="1">
      <c r="B196" s="38">
        <v>1</v>
      </c>
      <c r="C196" s="45">
        <f t="shared" si="19"/>
        <v>44228</v>
      </c>
      <c r="D196" s="16"/>
      <c r="E196" s="19"/>
      <c r="F196" s="17"/>
      <c r="G196" s="17"/>
      <c r="H196" s="19"/>
      <c r="I196" s="17"/>
      <c r="J196" s="17"/>
      <c r="K196" s="19"/>
      <c r="L196" s="17"/>
      <c r="M196" s="17"/>
      <c r="N196" s="19"/>
      <c r="O196" s="17"/>
      <c r="P196" s="17"/>
      <c r="Q196" s="19"/>
      <c r="R196" s="17"/>
      <c r="S196" s="17"/>
      <c r="T196" s="19"/>
      <c r="U196" s="17"/>
      <c r="V196" s="17"/>
      <c r="W196" s="19"/>
      <c r="X196" s="17"/>
      <c r="Y196" s="17"/>
      <c r="Z196" s="19"/>
      <c r="AA196" s="17"/>
      <c r="AB196" s="17"/>
      <c r="AC196" s="19"/>
      <c r="AD196" s="17"/>
      <c r="AE196" s="17"/>
      <c r="AF196" s="19"/>
      <c r="AG196" s="17"/>
      <c r="AH196" s="17"/>
      <c r="AI196" s="19"/>
      <c r="AJ196" s="17"/>
      <c r="AK196" s="17"/>
      <c r="AL196" s="17"/>
      <c r="AM196" s="17"/>
      <c r="AN196" s="17"/>
      <c r="AO196" s="19"/>
      <c r="AP196" s="17"/>
      <c r="AQ196" s="17"/>
      <c r="AR196" s="19"/>
      <c r="AS196" s="17"/>
      <c r="AT196" s="17"/>
      <c r="AU196" s="19"/>
      <c r="AV196" s="17"/>
      <c r="AW196" s="17"/>
      <c r="AX196" s="19"/>
      <c r="AY196" s="17"/>
      <c r="AZ196" s="17"/>
      <c r="BA196" s="19"/>
      <c r="BB196" s="17"/>
      <c r="BC196" s="17"/>
      <c r="BD196" s="19"/>
      <c r="BE196" s="17"/>
      <c r="BF196" s="17"/>
      <c r="BG196" s="19">
        <v>0</v>
      </c>
      <c r="BH196" s="17" t="s">
        <v>311</v>
      </c>
      <c r="BI196" s="17"/>
      <c r="BJ196" s="19">
        <f t="shared" si="22"/>
        <v>9</v>
      </c>
      <c r="BK196" s="250"/>
      <c r="BL196" s="17" t="s">
        <v>408</v>
      </c>
      <c r="BM196" s="19">
        <f t="shared" si="32"/>
        <v>17</v>
      </c>
      <c r="BN196" s="24" t="s">
        <v>916</v>
      </c>
      <c r="BO196" s="309" t="s">
        <v>1019</v>
      </c>
      <c r="BP196" s="19">
        <f t="shared" si="33"/>
        <v>27</v>
      </c>
      <c r="BQ196" s="264" t="s">
        <v>874</v>
      </c>
      <c r="BR196" s="43" t="s">
        <v>990</v>
      </c>
      <c r="BS196" s="19">
        <f t="shared" si="23"/>
        <v>35</v>
      </c>
      <c r="BT196" s="23"/>
      <c r="BU196" s="43" t="s">
        <v>985</v>
      </c>
      <c r="BV196" s="19">
        <f t="shared" si="24"/>
        <v>43</v>
      </c>
      <c r="BW196" s="24"/>
      <c r="BX196" s="31"/>
      <c r="BY196" s="19">
        <f t="shared" si="25"/>
        <v>52</v>
      </c>
      <c r="BZ196" s="462"/>
      <c r="CA196" s="31"/>
      <c r="CB196" s="19">
        <f t="shared" si="26"/>
        <v>61</v>
      </c>
      <c r="CC196" s="329"/>
      <c r="CD196" s="303"/>
      <c r="CE196" s="19">
        <f t="shared" si="27"/>
        <v>69</v>
      </c>
      <c r="CF196" s="329"/>
      <c r="CG196" s="303"/>
      <c r="CH196" s="19">
        <f t="shared" si="28"/>
        <v>78</v>
      </c>
      <c r="CI196" s="329"/>
      <c r="CJ196" s="303"/>
    </row>
    <row r="197" spans="2:88" ht="117" hidden="1" customHeight="1">
      <c r="B197" s="38">
        <f t="shared" si="18"/>
        <v>2</v>
      </c>
      <c r="C197" s="45">
        <f t="shared" si="19"/>
        <v>44235</v>
      </c>
      <c r="D197" s="16"/>
      <c r="E197" s="19"/>
      <c r="F197" s="17"/>
      <c r="G197" s="17"/>
      <c r="H197" s="19"/>
      <c r="I197" s="17"/>
      <c r="J197" s="17"/>
      <c r="K197" s="19"/>
      <c r="L197" s="17"/>
      <c r="M197" s="17"/>
      <c r="N197" s="19"/>
      <c r="O197" s="17"/>
      <c r="P197" s="17"/>
      <c r="Q197" s="19"/>
      <c r="R197" s="17"/>
      <c r="S197" s="17"/>
      <c r="T197" s="19"/>
      <c r="U197" s="17"/>
      <c r="V197" s="17"/>
      <c r="W197" s="19"/>
      <c r="X197" s="17"/>
      <c r="Y197" s="17"/>
      <c r="Z197" s="19"/>
      <c r="AA197" s="17"/>
      <c r="AB197" s="17"/>
      <c r="AC197" s="19"/>
      <c r="AD197" s="17"/>
      <c r="AE197" s="17"/>
      <c r="AF197" s="19"/>
      <c r="AG197" s="17"/>
      <c r="AH197" s="17"/>
      <c r="AI197" s="19"/>
      <c r="AJ197" s="17"/>
      <c r="AK197" s="17"/>
      <c r="AL197" s="17"/>
      <c r="AM197" s="17"/>
      <c r="AN197" s="17"/>
      <c r="AO197" s="19"/>
      <c r="AP197" s="17"/>
      <c r="AQ197" s="17"/>
      <c r="AR197" s="19"/>
      <c r="AS197" s="17"/>
      <c r="AT197" s="17"/>
      <c r="AU197" s="19"/>
      <c r="AV197" s="17"/>
      <c r="AW197" s="17"/>
      <c r="AX197" s="19"/>
      <c r="AY197" s="17"/>
      <c r="AZ197" s="17"/>
      <c r="BA197" s="19"/>
      <c r="BB197" s="17"/>
      <c r="BC197" s="17"/>
      <c r="BD197" s="19"/>
      <c r="BE197" s="17"/>
      <c r="BF197" s="17"/>
      <c r="BG197" s="19"/>
      <c r="BH197" s="17"/>
      <c r="BI197" s="17"/>
      <c r="BJ197" s="19">
        <f t="shared" si="22"/>
        <v>8</v>
      </c>
      <c r="BK197" s="250"/>
      <c r="BL197" s="17"/>
      <c r="BM197" s="19">
        <f t="shared" si="32"/>
        <v>16</v>
      </c>
      <c r="BN197" s="136" t="s">
        <v>917</v>
      </c>
      <c r="BO197" s="52" t="s">
        <v>1020</v>
      </c>
      <c r="BP197" s="19">
        <f t="shared" si="33"/>
        <v>26</v>
      </c>
      <c r="BQ197" s="50"/>
      <c r="BR197" s="57"/>
      <c r="BS197" s="19">
        <f t="shared" si="23"/>
        <v>34</v>
      </c>
      <c r="BT197" s="23" t="s">
        <v>785</v>
      </c>
      <c r="BU197" s="205"/>
      <c r="BV197" s="19">
        <f t="shared" si="24"/>
        <v>42</v>
      </c>
      <c r="BW197" s="24" t="s">
        <v>769</v>
      </c>
      <c r="BX197" s="57"/>
      <c r="BY197" s="19">
        <f t="shared" si="25"/>
        <v>51</v>
      </c>
      <c r="BZ197" s="462"/>
      <c r="CA197" s="57"/>
      <c r="CB197" s="19">
        <f t="shared" si="26"/>
        <v>60</v>
      </c>
      <c r="CC197" s="329"/>
      <c r="CD197" s="314"/>
      <c r="CE197" s="19">
        <f t="shared" si="27"/>
        <v>68</v>
      </c>
      <c r="CF197" s="329"/>
      <c r="CG197" s="314"/>
      <c r="CH197" s="19">
        <f t="shared" si="28"/>
        <v>77</v>
      </c>
      <c r="CI197" s="329"/>
      <c r="CJ197" s="314"/>
    </row>
    <row r="198" spans="2:88" ht="117" hidden="1" customHeight="1">
      <c r="B198" s="38">
        <f t="shared" si="18"/>
        <v>3</v>
      </c>
      <c r="C198" s="45">
        <f t="shared" si="19"/>
        <v>44242</v>
      </c>
      <c r="D198" s="16"/>
      <c r="E198" s="19"/>
      <c r="F198" s="17"/>
      <c r="G198" s="17"/>
      <c r="H198" s="19"/>
      <c r="I198" s="17"/>
      <c r="J198" s="17"/>
      <c r="K198" s="19"/>
      <c r="L198" s="17"/>
      <c r="M198" s="17"/>
      <c r="N198" s="19"/>
      <c r="O198" s="17"/>
      <c r="P198" s="17"/>
      <c r="Q198" s="19"/>
      <c r="R198" s="17"/>
      <c r="S198" s="17"/>
      <c r="T198" s="19"/>
      <c r="U198" s="17"/>
      <c r="V198" s="17"/>
      <c r="W198" s="19"/>
      <c r="X198" s="17"/>
      <c r="Y198" s="17"/>
      <c r="Z198" s="19"/>
      <c r="AA198" s="17"/>
      <c r="AB198" s="17"/>
      <c r="AC198" s="19"/>
      <c r="AD198" s="17"/>
      <c r="AE198" s="17"/>
      <c r="AF198" s="19"/>
      <c r="AG198" s="17"/>
      <c r="AH198" s="17"/>
      <c r="AI198" s="19"/>
      <c r="AJ198" s="17"/>
      <c r="AK198" s="17"/>
      <c r="AL198" s="17"/>
      <c r="AM198" s="17"/>
      <c r="AN198" s="17"/>
      <c r="AO198" s="19"/>
      <c r="AP198" s="17"/>
      <c r="AQ198" s="17"/>
      <c r="AR198" s="19"/>
      <c r="AS198" s="17"/>
      <c r="AT198" s="17"/>
      <c r="AU198" s="19"/>
      <c r="AV198" s="17"/>
      <c r="AW198" s="17"/>
      <c r="AX198" s="19"/>
      <c r="AY198" s="17"/>
      <c r="AZ198" s="17"/>
      <c r="BA198" s="19"/>
      <c r="BB198" s="17"/>
      <c r="BC198" s="17"/>
      <c r="BD198" s="19"/>
      <c r="BE198" s="17"/>
      <c r="BF198" s="17"/>
      <c r="BG198" s="19"/>
      <c r="BI198" s="17"/>
      <c r="BJ198" s="19">
        <f t="shared" si="22"/>
        <v>7</v>
      </c>
      <c r="BK198" s="17"/>
      <c r="BL198" s="17" t="s">
        <v>162</v>
      </c>
      <c r="BM198" s="19">
        <f t="shared" si="32"/>
        <v>15</v>
      </c>
      <c r="BN198" s="24" t="s">
        <v>1026</v>
      </c>
      <c r="BO198" s="43" t="s">
        <v>1021</v>
      </c>
      <c r="BP198" s="19">
        <f t="shared" si="33"/>
        <v>25</v>
      </c>
      <c r="BQ198" s="264"/>
      <c r="BR198" s="57"/>
      <c r="BS198" s="19">
        <f t="shared" si="23"/>
        <v>33</v>
      </c>
      <c r="BT198" s="147"/>
      <c r="BU198" s="346" t="s">
        <v>1029</v>
      </c>
      <c r="BV198" s="19">
        <f t="shared" si="24"/>
        <v>41</v>
      </c>
      <c r="BW198" s="360"/>
      <c r="BX198" s="57"/>
      <c r="BY198" s="19">
        <f t="shared" si="25"/>
        <v>50</v>
      </c>
      <c r="BZ198" s="462"/>
      <c r="CA198" s="359"/>
      <c r="CB198" s="19">
        <f t="shared" si="26"/>
        <v>59</v>
      </c>
      <c r="CC198" s="250"/>
      <c r="CD198" s="314"/>
      <c r="CE198" s="19">
        <f t="shared" si="27"/>
        <v>67</v>
      </c>
      <c r="CF198" s="250"/>
      <c r="CG198" s="314"/>
      <c r="CH198" s="19">
        <f t="shared" si="28"/>
        <v>76</v>
      </c>
      <c r="CI198" s="250"/>
      <c r="CJ198" s="314"/>
    </row>
    <row r="199" spans="2:88" ht="117" hidden="1" customHeight="1">
      <c r="B199" s="38">
        <f t="shared" si="18"/>
        <v>4</v>
      </c>
      <c r="C199" s="45">
        <f t="shared" si="19"/>
        <v>44249</v>
      </c>
      <c r="D199" s="16"/>
      <c r="E199" s="19"/>
      <c r="F199" s="17"/>
      <c r="G199" s="17"/>
      <c r="H199" s="19"/>
      <c r="I199" s="17"/>
      <c r="J199" s="17"/>
      <c r="K199" s="19"/>
      <c r="L199" s="17"/>
      <c r="M199" s="17"/>
      <c r="N199" s="19"/>
      <c r="O199" s="17"/>
      <c r="P199" s="17"/>
      <c r="Q199" s="19"/>
      <c r="R199" s="17"/>
      <c r="S199" s="17"/>
      <c r="T199" s="19"/>
      <c r="U199" s="17"/>
      <c r="V199" s="17"/>
      <c r="W199" s="19"/>
      <c r="X199" s="17"/>
      <c r="Y199" s="17"/>
      <c r="Z199" s="19"/>
      <c r="AA199" s="17"/>
      <c r="AB199" s="17"/>
      <c r="AC199" s="19"/>
      <c r="AD199" s="17"/>
      <c r="AE199" s="17"/>
      <c r="AF199" s="19"/>
      <c r="AG199" s="17"/>
      <c r="AH199" s="17"/>
      <c r="AI199" s="19"/>
      <c r="AJ199" s="17"/>
      <c r="AK199" s="17"/>
      <c r="AL199" s="17"/>
      <c r="AM199" s="17"/>
      <c r="AN199" s="17"/>
      <c r="AO199" s="19"/>
      <c r="AP199" s="17"/>
      <c r="AQ199" s="17"/>
      <c r="AR199" s="19"/>
      <c r="AS199" s="17"/>
      <c r="AT199" s="17"/>
      <c r="AU199" s="19"/>
      <c r="AV199" s="17"/>
      <c r="AW199" s="17"/>
      <c r="AX199" s="19"/>
      <c r="AY199" s="17"/>
      <c r="AZ199" s="17"/>
      <c r="BA199" s="19"/>
      <c r="BB199" s="17"/>
      <c r="BC199" s="17"/>
      <c r="BD199" s="19"/>
      <c r="BE199" s="17"/>
      <c r="BF199" s="17"/>
      <c r="BG199" s="19"/>
      <c r="BH199" s="17"/>
      <c r="BI199" s="17"/>
      <c r="BJ199" s="19">
        <f t="shared" si="22"/>
        <v>6</v>
      </c>
      <c r="BK199" s="17"/>
      <c r="BL199" s="17"/>
      <c r="BM199" s="19">
        <f t="shared" si="32"/>
        <v>14</v>
      </c>
      <c r="BN199" s="136"/>
      <c r="BO199" s="52"/>
      <c r="BP199" s="19">
        <f t="shared" si="33"/>
        <v>24</v>
      </c>
      <c r="BQ199" s="264" t="s">
        <v>881</v>
      </c>
      <c r="BR199" s="307" t="s">
        <v>991</v>
      </c>
      <c r="BS199" s="19">
        <f t="shared" si="23"/>
        <v>32</v>
      </c>
      <c r="BT199" s="147" t="s">
        <v>966</v>
      </c>
      <c r="BU199" s="20"/>
      <c r="BV199" s="19">
        <f t="shared" si="24"/>
        <v>40</v>
      </c>
      <c r="BW199" s="360"/>
      <c r="BX199" s="205"/>
      <c r="BY199" s="19">
        <f t="shared" si="25"/>
        <v>49</v>
      </c>
      <c r="BZ199" s="462"/>
      <c r="CA199" s="31"/>
      <c r="CB199" s="19">
        <f t="shared" si="26"/>
        <v>58</v>
      </c>
      <c r="CC199" s="250"/>
      <c r="CD199" s="345"/>
      <c r="CE199" s="19">
        <f t="shared" si="27"/>
        <v>66</v>
      </c>
      <c r="CF199" s="250"/>
      <c r="CG199" s="345"/>
      <c r="CH199" s="19">
        <f t="shared" si="28"/>
        <v>75</v>
      </c>
      <c r="CI199" s="250"/>
      <c r="CJ199" s="345"/>
    </row>
    <row r="200" spans="2:88" ht="117" hidden="1" customHeight="1">
      <c r="B200" s="38">
        <f t="shared" si="18"/>
        <v>5</v>
      </c>
      <c r="C200" s="16">
        <f t="shared" si="19"/>
        <v>44256</v>
      </c>
      <c r="D200" s="16"/>
      <c r="E200" s="19"/>
      <c r="F200" s="17"/>
      <c r="G200" s="17"/>
      <c r="H200" s="19"/>
      <c r="I200" s="17"/>
      <c r="J200" s="17"/>
      <c r="K200" s="19"/>
      <c r="L200" s="17"/>
      <c r="M200" s="17"/>
      <c r="N200" s="19"/>
      <c r="O200" s="17"/>
      <c r="P200" s="17"/>
      <c r="Q200" s="19"/>
      <c r="R200" s="17"/>
      <c r="S200" s="17"/>
      <c r="T200" s="19"/>
      <c r="U200" s="17"/>
      <c r="V200" s="17"/>
      <c r="W200" s="19"/>
      <c r="X200" s="17"/>
      <c r="Y200" s="17"/>
      <c r="Z200" s="19"/>
      <c r="AA200" s="17"/>
      <c r="AB200" s="17"/>
      <c r="AC200" s="19"/>
      <c r="AD200" s="17"/>
      <c r="AE200" s="17"/>
      <c r="AF200" s="19"/>
      <c r="AG200" s="17"/>
      <c r="AH200" s="17"/>
      <c r="AI200" s="19"/>
      <c r="AJ200" s="17"/>
      <c r="AK200" s="17"/>
      <c r="AL200" s="17"/>
      <c r="AM200" s="17"/>
      <c r="AN200" s="17"/>
      <c r="AO200" s="19"/>
      <c r="AP200" s="17"/>
      <c r="AQ200" s="17"/>
      <c r="AR200" s="19"/>
      <c r="AS200" s="17"/>
      <c r="AT200" s="17"/>
      <c r="AU200" s="19"/>
      <c r="AV200" s="17"/>
      <c r="AW200" s="17"/>
      <c r="AX200" s="19"/>
      <c r="AY200" s="17"/>
      <c r="AZ200" s="17"/>
      <c r="BA200" s="19"/>
      <c r="BB200" s="17"/>
      <c r="BC200" s="17"/>
      <c r="BD200" s="19"/>
      <c r="BE200" s="17"/>
      <c r="BF200" s="17"/>
      <c r="BG200" s="19"/>
      <c r="BH200" s="17"/>
      <c r="BI200" s="17"/>
      <c r="BJ200" s="19">
        <f t="shared" si="22"/>
        <v>5</v>
      </c>
      <c r="BK200" s="17"/>
      <c r="BL200" s="17"/>
      <c r="BM200" s="19">
        <f t="shared" si="32"/>
        <v>13</v>
      </c>
      <c r="BN200" s="24" t="s">
        <v>1027</v>
      </c>
      <c r="BO200" s="43" t="s">
        <v>1022</v>
      </c>
      <c r="BP200" s="19">
        <f t="shared" si="33"/>
        <v>23</v>
      </c>
      <c r="BQ200" s="264" t="s">
        <v>882</v>
      </c>
      <c r="BR200" s="142"/>
      <c r="BS200" s="19">
        <f t="shared" si="23"/>
        <v>31</v>
      </c>
      <c r="BT200" s="147" t="s">
        <v>822</v>
      </c>
      <c r="BU200" s="20" t="s">
        <v>986</v>
      </c>
      <c r="BV200" s="19">
        <f t="shared" si="24"/>
        <v>39</v>
      </c>
      <c r="BW200" s="24" t="s">
        <v>773</v>
      </c>
      <c r="BX200" s="317" t="s">
        <v>982</v>
      </c>
      <c r="BY200" s="19">
        <f t="shared" si="25"/>
        <v>48</v>
      </c>
      <c r="BZ200" s="462"/>
      <c r="CA200" s="359"/>
      <c r="CB200" s="19">
        <f t="shared" si="26"/>
        <v>57</v>
      </c>
      <c r="CC200" s="329"/>
      <c r="CD200" s="346"/>
      <c r="CE200" s="19">
        <f t="shared" si="27"/>
        <v>65</v>
      </c>
      <c r="CF200" s="329"/>
      <c r="CG200" s="346"/>
      <c r="CH200" s="19">
        <f t="shared" si="28"/>
        <v>74</v>
      </c>
      <c r="CI200" s="329"/>
      <c r="CJ200" s="346"/>
    </row>
    <row r="201" spans="2:88" ht="127.5" hidden="1" customHeight="1">
      <c r="B201" s="38">
        <f t="shared" si="18"/>
        <v>6</v>
      </c>
      <c r="C201" s="16">
        <f t="shared" si="19"/>
        <v>44263</v>
      </c>
      <c r="D201" s="16"/>
      <c r="E201" s="19"/>
      <c r="F201" s="17"/>
      <c r="G201" s="17"/>
      <c r="H201" s="19"/>
      <c r="I201" s="17"/>
      <c r="J201" s="17"/>
      <c r="K201" s="19"/>
      <c r="L201" s="17"/>
      <c r="M201" s="17"/>
      <c r="N201" s="19"/>
      <c r="O201" s="17"/>
      <c r="P201" s="17"/>
      <c r="Q201" s="19"/>
      <c r="R201" s="17"/>
      <c r="S201" s="17"/>
      <c r="T201" s="19"/>
      <c r="U201" s="17"/>
      <c r="V201" s="17"/>
      <c r="W201" s="19"/>
      <c r="X201" s="17"/>
      <c r="Y201" s="17"/>
      <c r="Z201" s="19"/>
      <c r="AA201" s="17"/>
      <c r="AB201" s="17"/>
      <c r="AC201" s="19"/>
      <c r="AD201" s="17"/>
      <c r="AE201" s="17"/>
      <c r="AF201" s="19"/>
      <c r="AG201" s="17"/>
      <c r="AH201" s="17"/>
      <c r="AI201" s="19"/>
      <c r="AJ201" s="17"/>
      <c r="AK201" s="17"/>
      <c r="AL201" s="17"/>
      <c r="AM201" s="17"/>
      <c r="AN201" s="17"/>
      <c r="AO201" s="19"/>
      <c r="AP201" s="17"/>
      <c r="AQ201" s="17"/>
      <c r="AR201" s="19"/>
      <c r="AS201" s="17"/>
      <c r="AT201" s="17"/>
      <c r="AU201" s="19"/>
      <c r="AV201" s="17"/>
      <c r="AW201" s="17"/>
      <c r="AX201" s="19"/>
      <c r="AY201" s="17"/>
      <c r="AZ201" s="17"/>
      <c r="BA201" s="19"/>
      <c r="BB201" s="17"/>
      <c r="BC201" s="17"/>
      <c r="BD201" s="19"/>
      <c r="BE201" s="17"/>
      <c r="BF201" s="17"/>
      <c r="BG201" s="19"/>
      <c r="BH201" s="17"/>
      <c r="BI201" s="17"/>
      <c r="BJ201" s="19">
        <f t="shared" si="22"/>
        <v>4</v>
      </c>
      <c r="BK201" s="17"/>
      <c r="BL201" s="17"/>
      <c r="BM201" s="19">
        <f t="shared" si="32"/>
        <v>12</v>
      </c>
      <c r="BN201" s="24" t="s">
        <v>920</v>
      </c>
      <c r="BO201" s="43" t="s">
        <v>921</v>
      </c>
      <c r="BP201" s="19">
        <f t="shared" si="33"/>
        <v>22</v>
      </c>
      <c r="BQ201" s="264" t="s">
        <v>872</v>
      </c>
      <c r="BR201" s="20" t="s">
        <v>1015</v>
      </c>
      <c r="BS201" s="19">
        <f t="shared" si="23"/>
        <v>30</v>
      </c>
      <c r="BT201" s="22" t="s">
        <v>969</v>
      </c>
      <c r="BU201" s="317" t="s">
        <v>959</v>
      </c>
      <c r="BV201" s="19">
        <f t="shared" si="24"/>
        <v>38</v>
      </c>
      <c r="BW201" s="24" t="s">
        <v>766</v>
      </c>
      <c r="BX201" s="43" t="s">
        <v>987</v>
      </c>
      <c r="BY201" s="19">
        <f t="shared" si="25"/>
        <v>47</v>
      </c>
      <c r="BZ201" s="462"/>
      <c r="CA201" s="31"/>
      <c r="CB201" s="19">
        <f t="shared" si="26"/>
        <v>56</v>
      </c>
      <c r="CC201" s="329"/>
      <c r="CD201" s="357"/>
      <c r="CE201" s="19">
        <f t="shared" si="27"/>
        <v>64</v>
      </c>
      <c r="CF201" s="329"/>
      <c r="CG201" s="357"/>
      <c r="CH201" s="19">
        <f t="shared" si="28"/>
        <v>73</v>
      </c>
      <c r="CI201" s="329"/>
      <c r="CJ201" s="357"/>
    </row>
    <row r="202" spans="2:88" ht="117" hidden="1" customHeight="1">
      <c r="B202" s="38">
        <f t="shared" si="18"/>
        <v>7</v>
      </c>
      <c r="C202" s="16">
        <f t="shared" si="19"/>
        <v>44270</v>
      </c>
      <c r="D202" s="16"/>
      <c r="E202" s="19"/>
      <c r="F202" s="17"/>
      <c r="G202" s="17"/>
      <c r="H202" s="19"/>
      <c r="I202" s="17"/>
      <c r="J202" s="17"/>
      <c r="K202" s="19"/>
      <c r="L202" s="17"/>
      <c r="M202" s="17"/>
      <c r="N202" s="19"/>
      <c r="O202" s="17"/>
      <c r="P202" s="17"/>
      <c r="Q202" s="19"/>
      <c r="R202" s="17"/>
      <c r="S202" s="17"/>
      <c r="T202" s="19"/>
      <c r="U202" s="17"/>
      <c r="V202" s="17"/>
      <c r="W202" s="19"/>
      <c r="X202" s="17"/>
      <c r="Y202" s="17"/>
      <c r="Z202" s="19"/>
      <c r="AA202" s="17"/>
      <c r="AB202" s="17"/>
      <c r="AC202" s="19"/>
      <c r="AD202" s="17"/>
      <c r="AE202" s="17"/>
      <c r="AF202" s="19"/>
      <c r="AG202" s="17"/>
      <c r="AH202" s="17"/>
      <c r="AI202" s="19"/>
      <c r="AJ202" s="17"/>
      <c r="AK202" s="17"/>
      <c r="AL202" s="17"/>
      <c r="AM202" s="17"/>
      <c r="AN202" s="17"/>
      <c r="AO202" s="19"/>
      <c r="AP202" s="17"/>
      <c r="AQ202" s="17"/>
      <c r="AR202" s="19"/>
      <c r="AS202" s="17"/>
      <c r="AT202" s="17"/>
      <c r="AU202" s="19"/>
      <c r="AV202" s="17"/>
      <c r="AW202" s="17"/>
      <c r="AX202" s="19"/>
      <c r="AY202" s="17"/>
      <c r="AZ202" s="17"/>
      <c r="BA202" s="19"/>
      <c r="BB202" s="17"/>
      <c r="BC202" s="17"/>
      <c r="BD202" s="19"/>
      <c r="BE202" s="17"/>
      <c r="BF202" s="17"/>
      <c r="BG202" s="19"/>
      <c r="BH202" s="17"/>
      <c r="BI202" s="17"/>
      <c r="BJ202" s="19">
        <f t="shared" si="22"/>
        <v>3</v>
      </c>
      <c r="BK202" s="17"/>
      <c r="BL202" s="17"/>
      <c r="BM202" s="19">
        <f t="shared" si="32"/>
        <v>11</v>
      </c>
      <c r="BN202" s="24" t="s">
        <v>1028</v>
      </c>
      <c r="BO202" s="34" t="s">
        <v>1023</v>
      </c>
      <c r="BP202" s="19">
        <f t="shared" si="33"/>
        <v>21</v>
      </c>
      <c r="BQ202" s="256"/>
      <c r="BR202" s="26" t="s">
        <v>1034</v>
      </c>
      <c r="BS202" s="19">
        <f t="shared" si="23"/>
        <v>29</v>
      </c>
      <c r="BT202" s="22" t="s">
        <v>967</v>
      </c>
      <c r="BU202" s="317"/>
      <c r="BV202" s="19">
        <f t="shared" si="24"/>
        <v>37</v>
      </c>
      <c r="BW202" s="24"/>
      <c r="BX202" s="43" t="s">
        <v>1046</v>
      </c>
      <c r="BY202" s="19">
        <f t="shared" si="25"/>
        <v>46</v>
      </c>
      <c r="BZ202" s="24"/>
      <c r="CA202" s="31"/>
      <c r="CB202" s="19">
        <f t="shared" si="26"/>
        <v>55</v>
      </c>
      <c r="CC202" s="329"/>
      <c r="CD202" s="357"/>
      <c r="CE202" s="19">
        <f t="shared" si="27"/>
        <v>63</v>
      </c>
      <c r="CF202" s="329"/>
      <c r="CG202" s="357"/>
      <c r="CH202" s="19">
        <f t="shared" si="28"/>
        <v>72</v>
      </c>
      <c r="CI202" s="329"/>
      <c r="CJ202" s="357"/>
    </row>
    <row r="203" spans="2:88" ht="117" hidden="1" customHeight="1">
      <c r="B203" s="38">
        <f t="shared" ref="B203:B204" si="34">B202+1</f>
        <v>8</v>
      </c>
      <c r="C203" s="16">
        <f t="shared" ref="C203:C204" si="35">C202+7</f>
        <v>44277</v>
      </c>
      <c r="D203" s="16"/>
      <c r="E203" s="19"/>
      <c r="F203" s="17"/>
      <c r="G203" s="17"/>
      <c r="H203" s="19"/>
      <c r="I203" s="17"/>
      <c r="J203" s="17"/>
      <c r="K203" s="19"/>
      <c r="L203" s="17"/>
      <c r="M203" s="17"/>
      <c r="N203" s="19"/>
      <c r="O203" s="17"/>
      <c r="P203" s="17"/>
      <c r="Q203" s="19"/>
      <c r="R203" s="17"/>
      <c r="S203" s="17"/>
      <c r="T203" s="19"/>
      <c r="U203" s="17"/>
      <c r="V203" s="17"/>
      <c r="W203" s="19"/>
      <c r="X203" s="17"/>
      <c r="Y203" s="17"/>
      <c r="Z203" s="19"/>
      <c r="AA203" s="17"/>
      <c r="AB203" s="17"/>
      <c r="AC203" s="19"/>
      <c r="AD203" s="17"/>
      <c r="AE203" s="17"/>
      <c r="AF203" s="19"/>
      <c r="AG203" s="17"/>
      <c r="AH203" s="17"/>
      <c r="AI203" s="19"/>
      <c r="AJ203" s="17"/>
      <c r="AK203" s="17"/>
      <c r="AL203" s="17"/>
      <c r="AM203" s="17"/>
      <c r="AN203" s="17"/>
      <c r="AO203" s="19"/>
      <c r="AP203" s="17"/>
      <c r="AQ203" s="17"/>
      <c r="AR203" s="19"/>
      <c r="AS203" s="17"/>
      <c r="AT203" s="17"/>
      <c r="AU203" s="19"/>
      <c r="AV203" s="17"/>
      <c r="AW203" s="17"/>
      <c r="AX203" s="19"/>
      <c r="AY203" s="17"/>
      <c r="AZ203" s="17"/>
      <c r="BA203" s="19"/>
      <c r="BB203" s="17"/>
      <c r="BC203" s="17"/>
      <c r="BD203" s="19"/>
      <c r="BE203" s="17"/>
      <c r="BF203" s="17"/>
      <c r="BG203" s="19"/>
      <c r="BH203" s="17"/>
      <c r="BI203" s="17"/>
      <c r="BJ203" s="19">
        <f t="shared" si="22"/>
        <v>2</v>
      </c>
      <c r="BK203" s="17"/>
      <c r="BL203" s="17"/>
      <c r="BM203" s="19">
        <f t="shared" si="32"/>
        <v>10</v>
      </c>
      <c r="BN203" s="224" t="s">
        <v>1024</v>
      </c>
      <c r="BO203" s="318" t="s">
        <v>546</v>
      </c>
      <c r="BP203" s="19">
        <f t="shared" si="33"/>
        <v>20</v>
      </c>
      <c r="BQ203" s="450" t="s">
        <v>914</v>
      </c>
      <c r="BR203" s="203" t="s">
        <v>884</v>
      </c>
      <c r="BS203" s="19">
        <f t="shared" si="23"/>
        <v>28</v>
      </c>
      <c r="BT203" s="274" t="s">
        <v>784</v>
      </c>
      <c r="BU203" s="43" t="s">
        <v>960</v>
      </c>
      <c r="BV203" s="19">
        <f t="shared" si="24"/>
        <v>36</v>
      </c>
      <c r="BW203" s="147" t="s">
        <v>643</v>
      </c>
      <c r="BX203" s="43" t="s">
        <v>1045</v>
      </c>
      <c r="BY203" s="19">
        <f t="shared" si="25"/>
        <v>45</v>
      </c>
      <c r="BZ203" s="24" t="s">
        <v>768</v>
      </c>
      <c r="CA203" s="57"/>
      <c r="CB203" s="19">
        <f t="shared" si="26"/>
        <v>54</v>
      </c>
      <c r="CC203" s="329"/>
      <c r="CD203" s="357"/>
      <c r="CE203" s="19">
        <f t="shared" si="27"/>
        <v>62</v>
      </c>
      <c r="CF203" s="329"/>
      <c r="CG203" s="357"/>
      <c r="CH203" s="19">
        <f t="shared" si="28"/>
        <v>71</v>
      </c>
      <c r="CI203" s="329"/>
      <c r="CJ203" s="357"/>
    </row>
    <row r="204" spans="2:88" ht="117" hidden="1" customHeight="1">
      <c r="B204" s="38">
        <f t="shared" si="34"/>
        <v>9</v>
      </c>
      <c r="C204" s="16">
        <f t="shared" si="35"/>
        <v>44284</v>
      </c>
      <c r="D204" s="16"/>
      <c r="E204" s="19"/>
      <c r="F204" s="17"/>
      <c r="G204" s="17"/>
      <c r="H204" s="19"/>
      <c r="I204" s="17"/>
      <c r="J204" s="17"/>
      <c r="K204" s="19"/>
      <c r="L204" s="17"/>
      <c r="M204" s="17"/>
      <c r="N204" s="19"/>
      <c r="O204" s="17"/>
      <c r="P204" s="17"/>
      <c r="Q204" s="19"/>
      <c r="R204" s="17"/>
      <c r="S204" s="17"/>
      <c r="T204" s="19"/>
      <c r="U204" s="17"/>
      <c r="V204" s="17"/>
      <c r="W204" s="19"/>
      <c r="X204" s="17"/>
      <c r="Y204" s="17"/>
      <c r="Z204" s="19"/>
      <c r="AA204" s="17"/>
      <c r="AB204" s="17"/>
      <c r="AC204" s="19"/>
      <c r="AD204" s="17"/>
      <c r="AE204" s="17"/>
      <c r="AF204" s="19"/>
      <c r="AG204" s="17"/>
      <c r="AH204" s="17"/>
      <c r="AI204" s="19"/>
      <c r="AJ204" s="17"/>
      <c r="AK204" s="17"/>
      <c r="AL204" s="17"/>
      <c r="AM204" s="17"/>
      <c r="AN204" s="17"/>
      <c r="AO204" s="19"/>
      <c r="AP204" s="17"/>
      <c r="AQ204" s="17"/>
      <c r="AR204" s="19"/>
      <c r="AS204" s="17"/>
      <c r="AT204" s="17"/>
      <c r="AU204" s="19"/>
      <c r="AV204" s="17"/>
      <c r="AW204" s="17"/>
      <c r="AX204" s="19"/>
      <c r="AY204" s="17"/>
      <c r="AZ204" s="17"/>
      <c r="BA204" s="19"/>
      <c r="BB204" s="17"/>
      <c r="BC204" s="17"/>
      <c r="BD204" s="19"/>
      <c r="BE204" s="17"/>
      <c r="BF204" s="17"/>
      <c r="BG204" s="19"/>
      <c r="BH204" s="17"/>
      <c r="BI204" s="17"/>
      <c r="BJ204" s="19">
        <f>BJ205+1</f>
        <v>1</v>
      </c>
      <c r="BK204" s="17"/>
      <c r="BL204" s="17"/>
      <c r="BM204" s="19">
        <f t="shared" si="32"/>
        <v>9</v>
      </c>
      <c r="BN204" s="250"/>
      <c r="BO204" s="17" t="s">
        <v>408</v>
      </c>
      <c r="BP204" s="19">
        <f t="shared" si="33"/>
        <v>19</v>
      </c>
      <c r="BQ204" s="22"/>
      <c r="BR204" s="26"/>
      <c r="BS204" s="19">
        <f t="shared" si="23"/>
        <v>27</v>
      </c>
      <c r="BT204" s="50" t="s">
        <v>1031</v>
      </c>
      <c r="BU204" s="43" t="s">
        <v>989</v>
      </c>
      <c r="BV204" s="19">
        <f t="shared" si="24"/>
        <v>35</v>
      </c>
      <c r="BW204" s="147" t="s">
        <v>771</v>
      </c>
      <c r="BX204" s="43" t="s">
        <v>984</v>
      </c>
      <c r="BY204" s="19">
        <f t="shared" si="25"/>
        <v>44</v>
      </c>
      <c r="BZ204" s="24"/>
      <c r="CA204" s="57"/>
      <c r="CB204" s="19">
        <f t="shared" si="26"/>
        <v>53</v>
      </c>
      <c r="CC204" s="329"/>
      <c r="CD204" s="357"/>
      <c r="CE204" s="19">
        <f t="shared" si="27"/>
        <v>61</v>
      </c>
      <c r="CF204" s="329"/>
      <c r="CG204" s="357"/>
      <c r="CH204" s="19">
        <f t="shared" si="28"/>
        <v>70</v>
      </c>
      <c r="CI204" s="329"/>
      <c r="CJ204" s="357"/>
    </row>
    <row r="205" spans="2:88" ht="117" hidden="1" customHeight="1">
      <c r="B205" s="38">
        <f>B204+1</f>
        <v>10</v>
      </c>
      <c r="C205" s="16">
        <f>C204+7</f>
        <v>44291</v>
      </c>
      <c r="D205" s="16"/>
      <c r="E205" s="19"/>
      <c r="F205" s="17"/>
      <c r="G205" s="17"/>
      <c r="H205" s="19"/>
      <c r="I205" s="17"/>
      <c r="J205" s="17"/>
      <c r="K205" s="19"/>
      <c r="L205" s="17"/>
      <c r="M205" s="17"/>
      <c r="N205" s="19"/>
      <c r="O205" s="17"/>
      <c r="P205" s="17"/>
      <c r="Q205" s="19"/>
      <c r="R205" s="17"/>
      <c r="S205" s="17"/>
      <c r="T205" s="19"/>
      <c r="U205" s="17"/>
      <c r="V205" s="17"/>
      <c r="W205" s="19"/>
      <c r="X205" s="17"/>
      <c r="Y205" s="17"/>
      <c r="Z205" s="19"/>
      <c r="AA205" s="17"/>
      <c r="AB205" s="17"/>
      <c r="AC205" s="19"/>
      <c r="AD205" s="17"/>
      <c r="AE205" s="17"/>
      <c r="AF205" s="19"/>
      <c r="AG205" s="17"/>
      <c r="AH205" s="17"/>
      <c r="AI205" s="19"/>
      <c r="AJ205" s="17"/>
      <c r="AK205" s="17"/>
      <c r="AL205" s="17"/>
      <c r="AM205" s="17"/>
      <c r="AN205" s="17"/>
      <c r="AO205" s="19"/>
      <c r="AP205" s="17"/>
      <c r="AQ205" s="17"/>
      <c r="AR205" s="19"/>
      <c r="AS205" s="17"/>
      <c r="AT205" s="17"/>
      <c r="AU205" s="19"/>
      <c r="AV205" s="17"/>
      <c r="AW205" s="17"/>
      <c r="AX205" s="19"/>
      <c r="AY205" s="17"/>
      <c r="AZ205" s="17"/>
      <c r="BA205" s="19"/>
      <c r="BB205" s="17"/>
      <c r="BC205" s="17"/>
      <c r="BD205" s="19"/>
      <c r="BE205" s="17"/>
      <c r="BF205" s="17"/>
      <c r="BG205" s="19"/>
      <c r="BH205" s="17"/>
      <c r="BI205" s="17"/>
      <c r="BJ205" s="19">
        <v>0</v>
      </c>
      <c r="BK205" s="17" t="s">
        <v>311</v>
      </c>
      <c r="BL205" s="17"/>
      <c r="BM205" s="19">
        <f t="shared" si="32"/>
        <v>8</v>
      </c>
      <c r="BN205" s="250"/>
      <c r="BO205" s="17"/>
      <c r="BP205" s="19">
        <f t="shared" si="33"/>
        <v>18</v>
      </c>
      <c r="BQ205" s="22" t="s">
        <v>752</v>
      </c>
      <c r="BR205" s="26" t="s">
        <v>1036</v>
      </c>
      <c r="BS205" s="19">
        <f t="shared" si="23"/>
        <v>26</v>
      </c>
      <c r="BT205" s="143" t="s">
        <v>762</v>
      </c>
      <c r="BU205" s="43" t="s">
        <v>992</v>
      </c>
      <c r="BV205" s="19">
        <f t="shared" si="24"/>
        <v>34</v>
      </c>
      <c r="BW205" s="23" t="s">
        <v>772</v>
      </c>
      <c r="BX205" s="43" t="s">
        <v>985</v>
      </c>
      <c r="BY205" s="19">
        <f t="shared" si="25"/>
        <v>43</v>
      </c>
      <c r="BZ205" s="24" t="s">
        <v>769</v>
      </c>
      <c r="CA205" s="57"/>
      <c r="CB205" s="19">
        <f t="shared" si="26"/>
        <v>52</v>
      </c>
      <c r="CC205" s="250"/>
      <c r="CD205" s="357"/>
      <c r="CE205" s="19">
        <f t="shared" si="27"/>
        <v>60</v>
      </c>
      <c r="CF205" s="250"/>
      <c r="CG205" s="357"/>
      <c r="CH205" s="19">
        <f t="shared" si="28"/>
        <v>69</v>
      </c>
      <c r="CI205" s="250"/>
      <c r="CJ205" s="357"/>
    </row>
    <row r="206" spans="2:88" ht="136.5" hidden="1" customHeight="1">
      <c r="B206" s="38">
        <f>B205+1</f>
        <v>11</v>
      </c>
      <c r="C206" s="16">
        <f>C205+7</f>
        <v>44298</v>
      </c>
      <c r="D206" s="16"/>
      <c r="E206" s="19"/>
      <c r="F206" s="17"/>
      <c r="G206" s="17"/>
      <c r="H206" s="19"/>
      <c r="I206" s="17"/>
      <c r="J206" s="17"/>
      <c r="K206" s="19"/>
      <c r="L206" s="17"/>
      <c r="M206" s="17"/>
      <c r="N206" s="19"/>
      <c r="O206" s="17"/>
      <c r="P206" s="17"/>
      <c r="Q206" s="19"/>
      <c r="R206" s="17"/>
      <c r="S206" s="17"/>
      <c r="T206" s="19"/>
      <c r="U206" s="17"/>
      <c r="V206" s="17"/>
      <c r="W206" s="19"/>
      <c r="X206" s="17"/>
      <c r="Y206" s="17"/>
      <c r="Z206" s="19"/>
      <c r="AA206" s="17"/>
      <c r="AB206" s="17"/>
      <c r="AC206" s="19"/>
      <c r="AD206" s="17"/>
      <c r="AE206" s="17"/>
      <c r="AF206" s="19"/>
      <c r="AG206" s="17"/>
      <c r="AH206" s="17"/>
      <c r="AI206" s="19"/>
      <c r="AJ206" s="17"/>
      <c r="AK206" s="17"/>
      <c r="AL206" s="17"/>
      <c r="AM206" s="17"/>
      <c r="AN206" s="17"/>
      <c r="AO206" s="19"/>
      <c r="AP206" s="17"/>
      <c r="AQ206" s="17"/>
      <c r="AR206" s="19"/>
      <c r="AS206" s="17"/>
      <c r="AT206" s="17"/>
      <c r="AU206" s="19"/>
      <c r="AV206" s="17"/>
      <c r="AW206" s="17"/>
      <c r="AX206" s="19"/>
      <c r="AY206" s="17"/>
      <c r="AZ206" s="17"/>
      <c r="BA206" s="19"/>
      <c r="BB206" s="17"/>
      <c r="BC206" s="17"/>
      <c r="BD206" s="19"/>
      <c r="BE206" s="17"/>
      <c r="BF206" s="17"/>
      <c r="BG206" s="19"/>
      <c r="BH206" s="17"/>
      <c r="BI206" s="17"/>
      <c r="BJ206" s="19"/>
      <c r="BK206" s="17"/>
      <c r="BL206" s="17"/>
      <c r="BM206" s="19">
        <f t="shared" si="32"/>
        <v>7</v>
      </c>
      <c r="BN206" s="17"/>
      <c r="BO206" s="17" t="s">
        <v>162</v>
      </c>
      <c r="BP206" s="19">
        <f t="shared" si="33"/>
        <v>17</v>
      </c>
      <c r="BQ206" s="136" t="s">
        <v>877</v>
      </c>
      <c r="BR206" s="142" t="s">
        <v>887</v>
      </c>
      <c r="BS206" s="19">
        <f t="shared" si="23"/>
        <v>25</v>
      </c>
      <c r="BT206" s="264" t="s">
        <v>694</v>
      </c>
      <c r="BU206" s="307" t="s">
        <v>961</v>
      </c>
      <c r="BV206" s="19">
        <f t="shared" si="24"/>
        <v>33</v>
      </c>
      <c r="BW206" s="23" t="s">
        <v>655</v>
      </c>
      <c r="BX206" s="205" t="s">
        <v>1030</v>
      </c>
      <c r="BY206" s="19">
        <f t="shared" si="25"/>
        <v>42</v>
      </c>
      <c r="BZ206" s="360"/>
      <c r="CA206" s="205"/>
      <c r="CB206" s="19">
        <f t="shared" si="26"/>
        <v>51</v>
      </c>
      <c r="CC206" s="250"/>
      <c r="CD206" s="345"/>
      <c r="CE206" s="19">
        <f t="shared" si="27"/>
        <v>59</v>
      </c>
      <c r="CF206" s="250"/>
      <c r="CG206" s="345"/>
      <c r="CH206" s="19">
        <f t="shared" si="28"/>
        <v>68</v>
      </c>
      <c r="CI206" s="250"/>
      <c r="CJ206" s="345"/>
    </row>
    <row r="207" spans="2:88" ht="117" hidden="1" customHeight="1">
      <c r="B207" s="38">
        <f t="shared" ref="B207:B270" si="36">B206+1</f>
        <v>12</v>
      </c>
      <c r="C207" s="16">
        <f t="shared" ref="C207:C270" si="37">C206+7</f>
        <v>44305</v>
      </c>
      <c r="D207" s="16"/>
      <c r="E207" s="19"/>
      <c r="F207" s="17"/>
      <c r="G207" s="17"/>
      <c r="H207" s="19"/>
      <c r="I207" s="17"/>
      <c r="J207" s="17"/>
      <c r="K207" s="19"/>
      <c r="L207" s="17"/>
      <c r="M207" s="17"/>
      <c r="N207" s="19"/>
      <c r="O207" s="17"/>
      <c r="P207" s="17"/>
      <c r="Q207" s="19"/>
      <c r="R207" s="17"/>
      <c r="S207" s="17"/>
      <c r="T207" s="19"/>
      <c r="U207" s="17"/>
      <c r="V207" s="17"/>
      <c r="W207" s="19"/>
      <c r="X207" s="17"/>
      <c r="Y207" s="17"/>
      <c r="Z207" s="19"/>
      <c r="AA207" s="17"/>
      <c r="AB207" s="17"/>
      <c r="AC207" s="19"/>
      <c r="AD207" s="17"/>
      <c r="AE207" s="17"/>
      <c r="AF207" s="19"/>
      <c r="AG207" s="17"/>
      <c r="AH207" s="17"/>
      <c r="AI207" s="19"/>
      <c r="AJ207" s="17"/>
      <c r="AK207" s="17"/>
      <c r="AL207" s="17"/>
      <c r="AM207" s="17"/>
      <c r="AN207" s="17"/>
      <c r="AO207" s="19"/>
      <c r="AP207" s="17"/>
      <c r="AQ207" s="17"/>
      <c r="AR207" s="19"/>
      <c r="AS207" s="17"/>
      <c r="AT207" s="17"/>
      <c r="AU207" s="19"/>
      <c r="AV207" s="17"/>
      <c r="AW207" s="17"/>
      <c r="AX207" s="19"/>
      <c r="AY207" s="17"/>
      <c r="AZ207" s="17"/>
      <c r="BA207" s="19"/>
      <c r="BB207" s="17"/>
      <c r="BC207" s="17"/>
      <c r="BD207" s="19"/>
      <c r="BE207" s="17"/>
      <c r="BF207" s="17"/>
      <c r="BG207" s="19"/>
      <c r="BH207" s="17"/>
      <c r="BI207" s="17"/>
      <c r="BJ207" s="19"/>
      <c r="BK207" s="17"/>
      <c r="BL207" s="17"/>
      <c r="BM207" s="19">
        <f t="shared" si="32"/>
        <v>6</v>
      </c>
      <c r="BN207" s="17"/>
      <c r="BO207" s="17"/>
      <c r="BP207" s="19">
        <f t="shared" si="33"/>
        <v>16</v>
      </c>
      <c r="BQ207" s="24" t="s">
        <v>968</v>
      </c>
      <c r="BR207" s="309" t="s">
        <v>1038</v>
      </c>
      <c r="BS207" s="19">
        <f t="shared" si="23"/>
        <v>24</v>
      </c>
      <c r="BT207" s="143" t="s">
        <v>1000</v>
      </c>
      <c r="BU207" s="43" t="s">
        <v>999</v>
      </c>
      <c r="BV207" s="19">
        <f t="shared" si="24"/>
        <v>32</v>
      </c>
      <c r="BW207" s="23"/>
      <c r="BX207" s="205" t="s">
        <v>789</v>
      </c>
      <c r="BY207" s="19">
        <f t="shared" si="25"/>
        <v>41</v>
      </c>
      <c r="BZ207" s="24"/>
      <c r="CA207" s="317"/>
      <c r="CB207" s="19">
        <f t="shared" si="26"/>
        <v>50</v>
      </c>
      <c r="CC207" s="250"/>
      <c r="CD207" s="345"/>
      <c r="CE207" s="19">
        <f t="shared" si="27"/>
        <v>58</v>
      </c>
      <c r="CF207" s="250"/>
      <c r="CG207" s="345"/>
      <c r="CH207" s="19">
        <f t="shared" si="28"/>
        <v>67</v>
      </c>
      <c r="CI207" s="250"/>
      <c r="CJ207" s="345"/>
    </row>
    <row r="208" spans="2:88" ht="117" hidden="1" customHeight="1">
      <c r="B208" s="38">
        <f t="shared" si="36"/>
        <v>13</v>
      </c>
      <c r="C208" s="16">
        <f t="shared" si="37"/>
        <v>44312</v>
      </c>
      <c r="D208" s="16"/>
      <c r="E208" s="19"/>
      <c r="F208" s="17"/>
      <c r="G208" s="17"/>
      <c r="H208" s="19"/>
      <c r="I208" s="17"/>
      <c r="J208" s="17"/>
      <c r="K208" s="19"/>
      <c r="L208" s="17"/>
      <c r="M208" s="17"/>
      <c r="N208" s="19"/>
      <c r="O208" s="17"/>
      <c r="P208" s="17"/>
      <c r="Q208" s="19"/>
      <c r="R208" s="17"/>
      <c r="S208" s="17"/>
      <c r="T208" s="19"/>
      <c r="U208" s="17"/>
      <c r="V208" s="17"/>
      <c r="W208" s="19"/>
      <c r="X208" s="17"/>
      <c r="Y208" s="17"/>
      <c r="Z208" s="19"/>
      <c r="AA208" s="17"/>
      <c r="AB208" s="17"/>
      <c r="AC208" s="19"/>
      <c r="AD208" s="17"/>
      <c r="AE208" s="17"/>
      <c r="AF208" s="19"/>
      <c r="AG208" s="17"/>
      <c r="AH208" s="17"/>
      <c r="AI208" s="19"/>
      <c r="AJ208" s="17"/>
      <c r="AK208" s="17"/>
      <c r="AL208" s="17"/>
      <c r="AM208" s="17"/>
      <c r="AN208" s="17"/>
      <c r="AO208" s="19"/>
      <c r="AP208" s="17"/>
      <c r="AQ208" s="17"/>
      <c r="AR208" s="19"/>
      <c r="AS208" s="17"/>
      <c r="AT208" s="17"/>
      <c r="AU208" s="19"/>
      <c r="AV208" s="17"/>
      <c r="AW208" s="17"/>
      <c r="AX208" s="19"/>
      <c r="AY208" s="17"/>
      <c r="AZ208" s="17"/>
      <c r="BA208" s="19"/>
      <c r="BB208" s="17"/>
      <c r="BC208" s="17"/>
      <c r="BD208" s="19"/>
      <c r="BE208" s="17"/>
      <c r="BF208" s="17"/>
      <c r="BG208" s="19"/>
      <c r="BH208" s="17"/>
      <c r="BI208" s="17"/>
      <c r="BJ208" s="19"/>
      <c r="BK208" s="17"/>
      <c r="BL208" s="17"/>
      <c r="BM208" s="19">
        <f t="shared" si="32"/>
        <v>5</v>
      </c>
      <c r="BN208" s="17"/>
      <c r="BO208" s="17"/>
      <c r="BP208" s="19">
        <f t="shared" si="33"/>
        <v>15</v>
      </c>
      <c r="BQ208" s="136" t="s">
        <v>1097</v>
      </c>
      <c r="BR208" s="52" t="s">
        <v>1039</v>
      </c>
      <c r="BS208" s="19">
        <f t="shared" si="23"/>
        <v>23</v>
      </c>
      <c r="BT208" s="264" t="s">
        <v>963</v>
      </c>
      <c r="BU208" s="142" t="s">
        <v>964</v>
      </c>
      <c r="BV208" s="19">
        <f t="shared" si="24"/>
        <v>31</v>
      </c>
      <c r="BW208" s="147" t="s">
        <v>958</v>
      </c>
      <c r="BX208" s="205" t="s">
        <v>780</v>
      </c>
      <c r="BY208" s="19">
        <f t="shared" si="25"/>
        <v>40</v>
      </c>
      <c r="BZ208" s="24" t="s">
        <v>773</v>
      </c>
      <c r="CA208" s="317" t="s">
        <v>982</v>
      </c>
      <c r="CB208" s="19">
        <f t="shared" si="26"/>
        <v>49</v>
      </c>
      <c r="CC208" s="329"/>
      <c r="CD208" s="345"/>
      <c r="CE208" s="19">
        <f t="shared" si="27"/>
        <v>57</v>
      </c>
      <c r="CF208" s="329"/>
      <c r="CG208" s="345"/>
      <c r="CH208" s="19">
        <f t="shared" si="28"/>
        <v>66</v>
      </c>
      <c r="CI208" s="329"/>
      <c r="CJ208" s="345"/>
    </row>
    <row r="209" spans="2:88" ht="117" hidden="1" customHeight="1">
      <c r="B209" s="38">
        <f t="shared" si="36"/>
        <v>14</v>
      </c>
      <c r="C209" s="16">
        <f t="shared" si="37"/>
        <v>44319</v>
      </c>
      <c r="D209" s="16"/>
      <c r="E209" s="19"/>
      <c r="F209" s="17"/>
      <c r="G209" s="17"/>
      <c r="H209" s="19"/>
      <c r="I209" s="17"/>
      <c r="J209" s="17"/>
      <c r="K209" s="19"/>
      <c r="L209" s="17"/>
      <c r="M209" s="17"/>
      <c r="N209" s="19"/>
      <c r="O209" s="17"/>
      <c r="P209" s="17"/>
      <c r="Q209" s="19"/>
      <c r="R209" s="17"/>
      <c r="S209" s="17"/>
      <c r="T209" s="19"/>
      <c r="U209" s="17"/>
      <c r="V209" s="17"/>
      <c r="W209" s="19"/>
      <c r="X209" s="17"/>
      <c r="Y209" s="17"/>
      <c r="Z209" s="19"/>
      <c r="AA209" s="17"/>
      <c r="AB209" s="17"/>
      <c r="AC209" s="19"/>
      <c r="AD209" s="17"/>
      <c r="AE209" s="17"/>
      <c r="AF209" s="19"/>
      <c r="AG209" s="17"/>
      <c r="AH209" s="17"/>
      <c r="AI209" s="19"/>
      <c r="AJ209" s="17"/>
      <c r="AK209" s="17"/>
      <c r="AL209" s="17"/>
      <c r="AM209" s="17"/>
      <c r="AN209" s="17"/>
      <c r="AO209" s="19"/>
      <c r="AP209" s="17"/>
      <c r="AQ209" s="17"/>
      <c r="AR209" s="19"/>
      <c r="AS209" s="17"/>
      <c r="AT209" s="17"/>
      <c r="AU209" s="19"/>
      <c r="AV209" s="17"/>
      <c r="AW209" s="17"/>
      <c r="AX209" s="19"/>
      <c r="AY209" s="17"/>
      <c r="AZ209" s="17"/>
      <c r="BA209" s="19"/>
      <c r="BB209" s="17"/>
      <c r="BC209" s="17"/>
      <c r="BD209" s="19"/>
      <c r="BE209" s="17"/>
      <c r="BF209" s="17"/>
      <c r="BG209" s="19"/>
      <c r="BH209" s="17"/>
      <c r="BI209" s="17"/>
      <c r="BJ209" s="19"/>
      <c r="BK209" s="17"/>
      <c r="BL209" s="17"/>
      <c r="BM209" s="19">
        <f t="shared" si="32"/>
        <v>4</v>
      </c>
      <c r="BN209" s="17"/>
      <c r="BO209" s="17"/>
      <c r="BP209" s="19">
        <f t="shared" si="33"/>
        <v>14</v>
      </c>
      <c r="BQ209" s="24" t="s">
        <v>1100</v>
      </c>
      <c r="BR209" s="43" t="s">
        <v>1098</v>
      </c>
      <c r="BS209" s="19">
        <f t="shared" si="23"/>
        <v>22</v>
      </c>
      <c r="BT209" s="264" t="s">
        <v>962</v>
      </c>
      <c r="BU209" s="142" t="s">
        <v>993</v>
      </c>
      <c r="BV209" s="19">
        <f t="shared" si="24"/>
        <v>30</v>
      </c>
      <c r="BW209" s="147" t="s">
        <v>970</v>
      </c>
      <c r="BX209" s="317" t="s">
        <v>988</v>
      </c>
      <c r="BY209" s="19">
        <f t="shared" si="25"/>
        <v>39</v>
      </c>
      <c r="BZ209" s="24" t="s">
        <v>766</v>
      </c>
      <c r="CA209" s="43" t="s">
        <v>1093</v>
      </c>
      <c r="CB209" s="19">
        <f t="shared" si="26"/>
        <v>48</v>
      </c>
      <c r="CC209" s="24"/>
      <c r="CD209" s="359"/>
      <c r="CE209" s="19">
        <f t="shared" si="27"/>
        <v>56</v>
      </c>
      <c r="CF209" s="329"/>
      <c r="CG209" s="346"/>
      <c r="CH209" s="19">
        <f t="shared" si="28"/>
        <v>65</v>
      </c>
      <c r="CI209" s="329"/>
      <c r="CJ209" s="346"/>
    </row>
    <row r="210" spans="2:88" ht="136.5" hidden="1" customHeight="1">
      <c r="B210" s="38">
        <f t="shared" si="36"/>
        <v>15</v>
      </c>
      <c r="C210" s="16">
        <f t="shared" si="37"/>
        <v>44326</v>
      </c>
      <c r="D210" s="16"/>
      <c r="E210" s="19"/>
      <c r="F210" s="17"/>
      <c r="G210" s="17"/>
      <c r="H210" s="19"/>
      <c r="I210" s="17"/>
      <c r="J210" s="17"/>
      <c r="K210" s="19"/>
      <c r="L210" s="17"/>
      <c r="M210" s="17"/>
      <c r="N210" s="19"/>
      <c r="O210" s="17"/>
      <c r="P210" s="17"/>
      <c r="Q210" s="19"/>
      <c r="R210" s="17"/>
      <c r="S210" s="17"/>
      <c r="T210" s="19"/>
      <c r="U210" s="17"/>
      <c r="V210" s="17"/>
      <c r="W210" s="19"/>
      <c r="X210" s="17"/>
      <c r="Y210" s="17"/>
      <c r="Z210" s="19"/>
      <c r="AA210" s="17"/>
      <c r="AB210" s="17"/>
      <c r="AC210" s="19"/>
      <c r="AD210" s="17"/>
      <c r="AE210" s="17"/>
      <c r="AF210" s="19"/>
      <c r="AG210" s="17"/>
      <c r="AH210" s="17"/>
      <c r="AI210" s="19"/>
      <c r="AJ210" s="17"/>
      <c r="AK210" s="17"/>
      <c r="AL210" s="17"/>
      <c r="AM210" s="17"/>
      <c r="AN210" s="17"/>
      <c r="AO210" s="19"/>
      <c r="AP210" s="17"/>
      <c r="AQ210" s="17"/>
      <c r="AR210" s="19"/>
      <c r="AS210" s="17"/>
      <c r="AT210" s="17"/>
      <c r="AU210" s="19"/>
      <c r="AV210" s="17"/>
      <c r="AW210" s="17"/>
      <c r="AX210" s="19"/>
      <c r="AY210" s="17"/>
      <c r="AZ210" s="17"/>
      <c r="BA210" s="19"/>
      <c r="BB210" s="17"/>
      <c r="BC210" s="17"/>
      <c r="BD210" s="19"/>
      <c r="BE210" s="17"/>
      <c r="BF210" s="17"/>
      <c r="BG210" s="19"/>
      <c r="BH210" s="17"/>
      <c r="BI210" s="17"/>
      <c r="BJ210" s="19"/>
      <c r="BK210" s="17"/>
      <c r="BL210" s="17"/>
      <c r="BM210" s="19">
        <f t="shared" si="32"/>
        <v>3</v>
      </c>
      <c r="BN210" s="17"/>
      <c r="BO210" s="17"/>
      <c r="BP210" s="19">
        <f t="shared" si="33"/>
        <v>13</v>
      </c>
      <c r="BQ210" s="24" t="s">
        <v>1042</v>
      </c>
      <c r="BR210" s="43"/>
      <c r="BS210" s="19">
        <f t="shared" si="23"/>
        <v>21</v>
      </c>
      <c r="BT210" s="264" t="s">
        <v>661</v>
      </c>
      <c r="BU210" s="20" t="s">
        <v>1032</v>
      </c>
      <c r="BV210" s="19">
        <f t="shared" si="24"/>
        <v>29</v>
      </c>
      <c r="BW210" s="147" t="s">
        <v>973</v>
      </c>
      <c r="BX210" s="20"/>
      <c r="BY210" s="19">
        <f t="shared" si="25"/>
        <v>38</v>
      </c>
      <c r="BZ210" s="147"/>
      <c r="CA210" s="43"/>
      <c r="CB210" s="19">
        <f t="shared" si="26"/>
        <v>47</v>
      </c>
      <c r="CC210" s="24" t="s">
        <v>768</v>
      </c>
      <c r="CD210" s="359"/>
      <c r="CE210" s="19">
        <f t="shared" si="27"/>
        <v>55</v>
      </c>
      <c r="CF210" s="462"/>
      <c r="CG210" s="465"/>
      <c r="CH210" s="19">
        <f t="shared" si="28"/>
        <v>64</v>
      </c>
      <c r="CI210" s="462"/>
      <c r="CJ210" s="465"/>
    </row>
    <row r="211" spans="2:88" ht="117" hidden="1" customHeight="1">
      <c r="B211" s="38">
        <f t="shared" si="36"/>
        <v>16</v>
      </c>
      <c r="C211" s="16">
        <f t="shared" si="37"/>
        <v>44333</v>
      </c>
      <c r="D211" s="16"/>
      <c r="E211" s="19"/>
      <c r="F211" s="17"/>
      <c r="G211" s="17"/>
      <c r="H211" s="19"/>
      <c r="I211" s="17"/>
      <c r="J211" s="17"/>
      <c r="K211" s="19"/>
      <c r="L211" s="17"/>
      <c r="M211" s="17"/>
      <c r="N211" s="19"/>
      <c r="O211" s="17"/>
      <c r="P211" s="17"/>
      <c r="Q211" s="19"/>
      <c r="R211" s="17"/>
      <c r="S211" s="17"/>
      <c r="T211" s="19"/>
      <c r="U211" s="17"/>
      <c r="V211" s="17"/>
      <c r="W211" s="19"/>
      <c r="X211" s="17"/>
      <c r="Y211" s="17"/>
      <c r="Z211" s="19"/>
      <c r="AA211" s="17"/>
      <c r="AB211" s="17"/>
      <c r="AC211" s="19"/>
      <c r="AD211" s="17"/>
      <c r="AE211" s="17"/>
      <c r="AF211" s="19"/>
      <c r="AG211" s="17"/>
      <c r="AH211" s="17"/>
      <c r="AI211" s="19"/>
      <c r="AJ211" s="17"/>
      <c r="AK211" s="17"/>
      <c r="AL211" s="17"/>
      <c r="AM211" s="17"/>
      <c r="AN211" s="17"/>
      <c r="AO211" s="19"/>
      <c r="AP211" s="17"/>
      <c r="AQ211" s="17"/>
      <c r="AR211" s="19"/>
      <c r="AS211" s="17"/>
      <c r="AT211" s="17"/>
      <c r="AU211" s="19"/>
      <c r="AV211" s="17"/>
      <c r="AW211" s="17"/>
      <c r="AX211" s="19"/>
      <c r="AY211" s="17"/>
      <c r="AZ211" s="17"/>
      <c r="BA211" s="19"/>
      <c r="BB211" s="17"/>
      <c r="BC211" s="17"/>
      <c r="BD211" s="19"/>
      <c r="BE211" s="17"/>
      <c r="BF211" s="17"/>
      <c r="BG211" s="19"/>
      <c r="BH211" s="17"/>
      <c r="BI211" s="17"/>
      <c r="BJ211" s="19"/>
      <c r="BK211" s="17"/>
      <c r="BL211" s="17"/>
      <c r="BM211" s="19">
        <f t="shared" si="32"/>
        <v>2</v>
      </c>
      <c r="BN211" s="17"/>
      <c r="BO211" s="17"/>
      <c r="BP211" s="19">
        <f t="shared" si="33"/>
        <v>12</v>
      </c>
      <c r="BQ211" s="24" t="s">
        <v>1047</v>
      </c>
      <c r="BR211" s="43"/>
      <c r="BS211" s="19">
        <f t="shared" si="23"/>
        <v>20</v>
      </c>
      <c r="BT211" s="256"/>
      <c r="BU211" s="26" t="s">
        <v>1035</v>
      </c>
      <c r="BV211" s="19">
        <f t="shared" si="24"/>
        <v>28</v>
      </c>
      <c r="BW211" s="22" t="s">
        <v>974</v>
      </c>
      <c r="BX211" s="317" t="s">
        <v>646</v>
      </c>
      <c r="BY211" s="19">
        <f t="shared" si="25"/>
        <v>37</v>
      </c>
      <c r="BZ211" s="147" t="s">
        <v>643</v>
      </c>
      <c r="CA211" s="43"/>
      <c r="CB211" s="19">
        <f t="shared" si="26"/>
        <v>46</v>
      </c>
      <c r="CC211" s="24"/>
      <c r="CD211" s="31"/>
      <c r="CE211" s="19">
        <f t="shared" si="27"/>
        <v>54</v>
      </c>
      <c r="CF211" s="462"/>
      <c r="CG211" s="466"/>
      <c r="CH211" s="19">
        <f t="shared" si="28"/>
        <v>63</v>
      </c>
      <c r="CI211" s="462"/>
      <c r="CJ211" s="466"/>
    </row>
    <row r="212" spans="2:88" ht="117" hidden="1" customHeight="1">
      <c r="B212" s="38">
        <f t="shared" si="36"/>
        <v>17</v>
      </c>
      <c r="C212" s="45">
        <f t="shared" si="37"/>
        <v>44340</v>
      </c>
      <c r="D212" s="16"/>
      <c r="E212" s="19"/>
      <c r="F212" s="17"/>
      <c r="G212" s="17"/>
      <c r="H212" s="19"/>
      <c r="I212" s="17"/>
      <c r="J212" s="17"/>
      <c r="K212" s="19"/>
      <c r="L212" s="17"/>
      <c r="M212" s="17"/>
      <c r="N212" s="19"/>
      <c r="O212" s="17"/>
      <c r="P212" s="17"/>
      <c r="Q212" s="19"/>
      <c r="R212" s="17"/>
      <c r="S212" s="17"/>
      <c r="T212" s="19"/>
      <c r="U212" s="17"/>
      <c r="V212" s="17"/>
      <c r="W212" s="19"/>
      <c r="X212" s="17"/>
      <c r="Y212" s="17"/>
      <c r="Z212" s="19"/>
      <c r="AA212" s="17"/>
      <c r="AB212" s="17"/>
      <c r="AC212" s="19"/>
      <c r="AD212" s="17"/>
      <c r="AE212" s="17"/>
      <c r="AF212" s="19"/>
      <c r="AG212" s="17"/>
      <c r="AH212" s="17"/>
      <c r="AI212" s="19"/>
      <c r="AJ212" s="17"/>
      <c r="AK212" s="17"/>
      <c r="AL212" s="17"/>
      <c r="AM212" s="17"/>
      <c r="AN212" s="17"/>
      <c r="AO212" s="19"/>
      <c r="AP212" s="17"/>
      <c r="AQ212" s="17"/>
      <c r="AR212" s="19"/>
      <c r="AS212" s="17"/>
      <c r="AT212" s="17"/>
      <c r="AU212" s="19"/>
      <c r="AV212" s="17"/>
      <c r="AW212" s="17"/>
      <c r="AX212" s="19"/>
      <c r="AY212" s="17"/>
      <c r="AZ212" s="17"/>
      <c r="BA212" s="19"/>
      <c r="BB212" s="17"/>
      <c r="BC212" s="17"/>
      <c r="BD212" s="19"/>
      <c r="BE212" s="17"/>
      <c r="BF212" s="17"/>
      <c r="BG212" s="19"/>
      <c r="BH212" s="17"/>
      <c r="BI212" s="17"/>
      <c r="BJ212" s="19"/>
      <c r="BK212" s="17"/>
      <c r="BL212" s="17"/>
      <c r="BM212" s="19">
        <f t="shared" si="32"/>
        <v>1</v>
      </c>
      <c r="BN212" s="17"/>
      <c r="BO212" s="17"/>
      <c r="BP212" s="19">
        <f t="shared" si="33"/>
        <v>11</v>
      </c>
      <c r="BQ212" s="24" t="s">
        <v>1099</v>
      </c>
      <c r="BR212" s="43" t="s">
        <v>921</v>
      </c>
      <c r="BS212" s="19">
        <f t="shared" si="23"/>
        <v>19</v>
      </c>
      <c r="BT212" s="450" t="s">
        <v>914</v>
      </c>
      <c r="BU212" s="26" t="s">
        <v>994</v>
      </c>
      <c r="BV212" s="19">
        <f t="shared" ref="BV212:BV238" si="38">BV213+1</f>
        <v>27</v>
      </c>
      <c r="BW212" s="274" t="s">
        <v>784</v>
      </c>
      <c r="BX212" s="57"/>
      <c r="BY212" s="19">
        <f t="shared" ref="BY212:BY247" si="39">BY213+1</f>
        <v>36</v>
      </c>
      <c r="BZ212" s="23" t="s">
        <v>1088</v>
      </c>
      <c r="CA212" s="43" t="s">
        <v>984</v>
      </c>
      <c r="CB212" s="19">
        <f t="shared" ref="CB212:CB256" si="40">CB213+1</f>
        <v>45</v>
      </c>
      <c r="CC212" s="24" t="s">
        <v>769</v>
      </c>
      <c r="CD212" s="314"/>
      <c r="CE212" s="19">
        <f t="shared" ref="CE212:CE264" si="41">CE213+1</f>
        <v>53</v>
      </c>
      <c r="CF212" s="329"/>
      <c r="CG212" s="359"/>
      <c r="CH212" s="19">
        <f t="shared" ref="CH212:CH272" si="42">CH213+1</f>
        <v>62</v>
      </c>
      <c r="CI212" s="329"/>
      <c r="CJ212" s="359"/>
    </row>
    <row r="213" spans="2:88" ht="117" hidden="1" customHeight="1">
      <c r="B213" s="38">
        <f t="shared" si="36"/>
        <v>18</v>
      </c>
      <c r="C213" s="45">
        <f t="shared" si="37"/>
        <v>44347</v>
      </c>
      <c r="D213" s="16"/>
      <c r="E213" s="19"/>
      <c r="F213" s="17"/>
      <c r="G213" s="17"/>
      <c r="H213" s="19"/>
      <c r="I213" s="17"/>
      <c r="J213" s="17"/>
      <c r="K213" s="19"/>
      <c r="L213" s="17"/>
      <c r="M213" s="17"/>
      <c r="N213" s="19"/>
      <c r="O213" s="17"/>
      <c r="P213" s="17"/>
      <c r="Q213" s="19"/>
      <c r="R213" s="17"/>
      <c r="S213" s="17"/>
      <c r="T213" s="19"/>
      <c r="U213" s="17"/>
      <c r="V213" s="17"/>
      <c r="W213" s="19"/>
      <c r="X213" s="17"/>
      <c r="Y213" s="17"/>
      <c r="Z213" s="19"/>
      <c r="AA213" s="17"/>
      <c r="AB213" s="17"/>
      <c r="AC213" s="19"/>
      <c r="AD213" s="17"/>
      <c r="AE213" s="17"/>
      <c r="AF213" s="19"/>
      <c r="AG213" s="17"/>
      <c r="AH213" s="17"/>
      <c r="AI213" s="19"/>
      <c r="AJ213" s="17"/>
      <c r="AK213" s="17"/>
      <c r="AL213" s="17"/>
      <c r="AM213" s="17"/>
      <c r="AN213" s="17"/>
      <c r="AO213" s="19"/>
      <c r="AP213" s="17"/>
      <c r="AQ213" s="17"/>
      <c r="AR213" s="19"/>
      <c r="AS213" s="17"/>
      <c r="AT213" s="17"/>
      <c r="AU213" s="19"/>
      <c r="AV213" s="17"/>
      <c r="AW213" s="17"/>
      <c r="AX213" s="19"/>
      <c r="AY213" s="17"/>
      <c r="AZ213" s="17"/>
      <c r="BA213" s="19"/>
      <c r="BB213" s="17"/>
      <c r="BC213" s="17"/>
      <c r="BD213" s="19"/>
      <c r="BE213" s="17"/>
      <c r="BF213" s="17"/>
      <c r="BG213" s="19"/>
      <c r="BH213" s="17"/>
      <c r="BI213" s="17"/>
      <c r="BJ213" s="19"/>
      <c r="BK213" s="17"/>
      <c r="BL213" s="17"/>
      <c r="BM213" s="19">
        <v>0</v>
      </c>
      <c r="BN213" s="17"/>
      <c r="BO213" s="17"/>
      <c r="BP213" s="19">
        <f t="shared" ref="BP213:BP221" si="43">BP214+1</f>
        <v>10</v>
      </c>
      <c r="BQ213" s="224"/>
      <c r="BR213" s="43"/>
      <c r="BS213" s="19">
        <f t="shared" ref="BS213:BS230" si="44">BS214+1</f>
        <v>18</v>
      </c>
      <c r="BT213" s="22" t="s">
        <v>752</v>
      </c>
      <c r="BU213" s="26" t="s">
        <v>1036</v>
      </c>
      <c r="BV213" s="19">
        <f t="shared" si="38"/>
        <v>26</v>
      </c>
      <c r="BW213" s="50" t="s">
        <v>1031</v>
      </c>
      <c r="BX213" s="451" t="s">
        <v>788</v>
      </c>
      <c r="BY213" s="19">
        <f t="shared" si="39"/>
        <v>35</v>
      </c>
      <c r="BZ213" s="23" t="s">
        <v>1084</v>
      </c>
      <c r="CA213" s="205" t="s">
        <v>1094</v>
      </c>
      <c r="CB213" s="19">
        <f t="shared" si="40"/>
        <v>44</v>
      </c>
      <c r="CC213" s="360"/>
      <c r="CD213" s="57"/>
      <c r="CE213" s="19">
        <f t="shared" si="41"/>
        <v>52</v>
      </c>
      <c r="CF213" s="329"/>
      <c r="CG213" s="303"/>
      <c r="CH213" s="19">
        <f t="shared" si="42"/>
        <v>61</v>
      </c>
      <c r="CI213" s="329"/>
      <c r="CJ213" s="303"/>
    </row>
    <row r="214" spans="2:88" ht="117" hidden="1" customHeight="1">
      <c r="B214" s="38">
        <f t="shared" si="36"/>
        <v>19</v>
      </c>
      <c r="C214" s="16">
        <f t="shared" si="37"/>
        <v>44354</v>
      </c>
      <c r="D214" s="16"/>
      <c r="E214" s="19"/>
      <c r="F214" s="17"/>
      <c r="G214" s="17"/>
      <c r="H214" s="19"/>
      <c r="I214" s="17"/>
      <c r="J214" s="17"/>
      <c r="K214" s="19"/>
      <c r="L214" s="17"/>
      <c r="M214" s="17"/>
      <c r="N214" s="19"/>
      <c r="O214" s="17"/>
      <c r="P214" s="17"/>
      <c r="Q214" s="19"/>
      <c r="R214" s="17"/>
      <c r="S214" s="17"/>
      <c r="T214" s="19"/>
      <c r="U214" s="17"/>
      <c r="V214" s="17"/>
      <c r="W214" s="19"/>
      <c r="X214" s="17"/>
      <c r="Y214" s="17"/>
      <c r="Z214" s="19"/>
      <c r="AA214" s="17"/>
      <c r="AB214" s="17"/>
      <c r="AC214" s="19"/>
      <c r="AD214" s="17"/>
      <c r="AE214" s="17"/>
      <c r="AF214" s="19"/>
      <c r="AG214" s="17"/>
      <c r="AH214" s="17"/>
      <c r="AI214" s="19"/>
      <c r="AJ214" s="17"/>
      <c r="AK214" s="17"/>
      <c r="AL214" s="17"/>
      <c r="AM214" s="17"/>
      <c r="AN214" s="17"/>
      <c r="AO214" s="19"/>
      <c r="AP214" s="17"/>
      <c r="AQ214" s="17"/>
      <c r="AR214" s="19"/>
      <c r="AS214" s="17"/>
      <c r="AT214" s="17"/>
      <c r="AU214" s="19"/>
      <c r="AV214" s="17"/>
      <c r="AW214" s="17"/>
      <c r="AX214" s="19"/>
      <c r="AY214" s="17"/>
      <c r="AZ214" s="17"/>
      <c r="BA214" s="19"/>
      <c r="BB214" s="17"/>
      <c r="BC214" s="17"/>
      <c r="BD214" s="19"/>
      <c r="BE214" s="17"/>
      <c r="BF214" s="17"/>
      <c r="BG214" s="19"/>
      <c r="BH214" s="17"/>
      <c r="BI214" s="17"/>
      <c r="BJ214" s="19"/>
      <c r="BK214" s="17"/>
      <c r="BL214" s="17"/>
      <c r="BM214" s="19">
        <v>0</v>
      </c>
      <c r="BN214" s="17" t="s">
        <v>311</v>
      </c>
      <c r="BO214" s="17"/>
      <c r="BP214" s="19">
        <f t="shared" si="43"/>
        <v>9</v>
      </c>
      <c r="BQ214" s="250"/>
      <c r="BR214" s="17" t="s">
        <v>408</v>
      </c>
      <c r="BS214" s="19">
        <f t="shared" si="44"/>
        <v>17</v>
      </c>
      <c r="BT214" s="136" t="s">
        <v>877</v>
      </c>
      <c r="BU214" s="42" t="s">
        <v>636</v>
      </c>
      <c r="BV214" s="19">
        <f t="shared" si="38"/>
        <v>25</v>
      </c>
      <c r="BW214" s="143" t="s">
        <v>976</v>
      </c>
      <c r="BX214" s="43" t="s">
        <v>989</v>
      </c>
      <c r="BY214" s="19">
        <f t="shared" si="39"/>
        <v>34</v>
      </c>
      <c r="BZ214" s="23" t="s">
        <v>1085</v>
      </c>
      <c r="CA214" s="205"/>
      <c r="CB214" s="19">
        <f t="shared" si="40"/>
        <v>43</v>
      </c>
      <c r="CC214" s="360"/>
      <c r="CD214" s="205"/>
      <c r="CE214" s="19">
        <f t="shared" si="41"/>
        <v>51</v>
      </c>
      <c r="CF214" s="329"/>
      <c r="CG214" s="314"/>
      <c r="CH214" s="19">
        <f t="shared" si="42"/>
        <v>60</v>
      </c>
      <c r="CI214" s="329"/>
      <c r="CJ214" s="314"/>
    </row>
    <row r="215" spans="2:88" ht="117" hidden="1" customHeight="1">
      <c r="B215" s="38">
        <f t="shared" si="36"/>
        <v>20</v>
      </c>
      <c r="C215" s="16">
        <f t="shared" si="37"/>
        <v>44361</v>
      </c>
      <c r="D215" s="16"/>
      <c r="E215" s="19"/>
      <c r="F215" s="17"/>
      <c r="G215" s="17"/>
      <c r="H215" s="19"/>
      <c r="I215" s="17"/>
      <c r="J215" s="17"/>
      <c r="K215" s="19"/>
      <c r="L215" s="17"/>
      <c r="M215" s="17"/>
      <c r="N215" s="19"/>
      <c r="O215" s="17"/>
      <c r="P215" s="17"/>
      <c r="Q215" s="19"/>
      <c r="R215" s="17"/>
      <c r="S215" s="17"/>
      <c r="T215" s="19"/>
      <c r="U215" s="17"/>
      <c r="V215" s="17"/>
      <c r="W215" s="19"/>
      <c r="X215" s="17"/>
      <c r="Y215" s="17"/>
      <c r="Z215" s="19"/>
      <c r="AA215" s="17"/>
      <c r="AB215" s="17"/>
      <c r="AC215" s="19"/>
      <c r="AD215" s="17"/>
      <c r="AE215" s="17"/>
      <c r="AF215" s="19"/>
      <c r="AG215" s="17"/>
      <c r="AH215" s="17"/>
      <c r="AI215" s="19"/>
      <c r="AJ215" s="17"/>
      <c r="AK215" s="17"/>
      <c r="AL215" s="17"/>
      <c r="AM215" s="17"/>
      <c r="AN215" s="17"/>
      <c r="AO215" s="19"/>
      <c r="AP215" s="17"/>
      <c r="AQ215" s="17"/>
      <c r="AR215" s="19"/>
      <c r="AS215" s="17"/>
      <c r="AT215" s="17"/>
      <c r="AU215" s="19"/>
      <c r="AV215" s="17"/>
      <c r="AW215" s="17"/>
      <c r="AX215" s="19"/>
      <c r="AY215" s="17"/>
      <c r="AZ215" s="17"/>
      <c r="BA215" s="19"/>
      <c r="BB215" s="17"/>
      <c r="BC215" s="17"/>
      <c r="BD215" s="19"/>
      <c r="BE215" s="17"/>
      <c r="BF215" s="17"/>
      <c r="BG215" s="19"/>
      <c r="BH215" s="17"/>
      <c r="BI215" s="17"/>
      <c r="BJ215" s="19"/>
      <c r="BK215" s="17"/>
      <c r="BL215" s="17"/>
      <c r="BM215" s="19"/>
      <c r="BN215" s="17"/>
      <c r="BO215" s="17"/>
      <c r="BP215" s="19">
        <f t="shared" si="43"/>
        <v>8</v>
      </c>
      <c r="BQ215" s="250"/>
      <c r="BR215" s="17"/>
      <c r="BS215" s="19">
        <f t="shared" si="44"/>
        <v>16</v>
      </c>
      <c r="BT215" s="24" t="s">
        <v>968</v>
      </c>
      <c r="BU215" s="309" t="s">
        <v>1038</v>
      </c>
      <c r="BV215" s="19">
        <f t="shared" si="38"/>
        <v>24</v>
      </c>
      <c r="BW215" s="264" t="s">
        <v>972</v>
      </c>
      <c r="BX215" s="43" t="s">
        <v>1104</v>
      </c>
      <c r="BY215" s="19">
        <f t="shared" si="39"/>
        <v>33</v>
      </c>
      <c r="BZ215" s="147"/>
      <c r="CA215" s="205" t="s">
        <v>789</v>
      </c>
      <c r="CB215" s="19">
        <f t="shared" si="40"/>
        <v>42</v>
      </c>
      <c r="CC215" s="24" t="s">
        <v>773</v>
      </c>
      <c r="CD215" s="317" t="s">
        <v>982</v>
      </c>
      <c r="CE215" s="19">
        <f t="shared" si="41"/>
        <v>50</v>
      </c>
      <c r="CF215" s="250"/>
      <c r="CG215" s="314"/>
      <c r="CH215" s="19">
        <f t="shared" si="42"/>
        <v>59</v>
      </c>
      <c r="CI215" s="250"/>
      <c r="CJ215" s="314"/>
    </row>
    <row r="216" spans="2:88" ht="117" hidden="1" customHeight="1">
      <c r="B216" s="38">
        <f t="shared" si="36"/>
        <v>21</v>
      </c>
      <c r="C216" s="16">
        <f t="shared" si="37"/>
        <v>44368</v>
      </c>
      <c r="D216" s="16"/>
      <c r="E216" s="19"/>
      <c r="F216" s="17"/>
      <c r="G216" s="17"/>
      <c r="H216" s="19"/>
      <c r="I216" s="17"/>
      <c r="J216" s="17"/>
      <c r="K216" s="19"/>
      <c r="L216" s="17"/>
      <c r="M216" s="17"/>
      <c r="N216" s="19"/>
      <c r="O216" s="17"/>
      <c r="P216" s="17"/>
      <c r="Q216" s="19"/>
      <c r="R216" s="17"/>
      <c r="S216" s="17"/>
      <c r="T216" s="19"/>
      <c r="U216" s="17"/>
      <c r="V216" s="17"/>
      <c r="W216" s="19"/>
      <c r="X216" s="17"/>
      <c r="Y216" s="17"/>
      <c r="Z216" s="19"/>
      <c r="AA216" s="17"/>
      <c r="AB216" s="17"/>
      <c r="AC216" s="19"/>
      <c r="AD216" s="17"/>
      <c r="AE216" s="17"/>
      <c r="AF216" s="19"/>
      <c r="AG216" s="17"/>
      <c r="AH216" s="17"/>
      <c r="AI216" s="19"/>
      <c r="AJ216" s="17"/>
      <c r="AK216" s="17"/>
      <c r="AL216" s="17"/>
      <c r="AM216" s="17"/>
      <c r="AN216" s="17"/>
      <c r="AO216" s="19"/>
      <c r="AP216" s="17"/>
      <c r="AQ216" s="17"/>
      <c r="AR216" s="19"/>
      <c r="AS216" s="17"/>
      <c r="AT216" s="17"/>
      <c r="AU216" s="19"/>
      <c r="AV216" s="17"/>
      <c r="AW216" s="17"/>
      <c r="AX216" s="19"/>
      <c r="AY216" s="17"/>
      <c r="AZ216" s="17"/>
      <c r="BA216" s="19"/>
      <c r="BB216" s="17"/>
      <c r="BC216" s="17"/>
      <c r="BD216" s="19"/>
      <c r="BE216" s="17"/>
      <c r="BF216" s="17"/>
      <c r="BG216" s="19"/>
      <c r="BH216" s="17"/>
      <c r="BI216" s="17"/>
      <c r="BJ216" s="19"/>
      <c r="BK216" s="17"/>
      <c r="BL216" s="17"/>
      <c r="BM216" s="19"/>
      <c r="BN216" s="17"/>
      <c r="BO216" s="17"/>
      <c r="BP216" s="19">
        <f t="shared" si="43"/>
        <v>7</v>
      </c>
      <c r="BQ216" s="17"/>
      <c r="BR216" s="17" t="s">
        <v>162</v>
      </c>
      <c r="BS216" s="19">
        <f t="shared" si="44"/>
        <v>15</v>
      </c>
      <c r="BT216" s="139" t="s">
        <v>1097</v>
      </c>
      <c r="BU216" s="477" t="s">
        <v>1039</v>
      </c>
      <c r="BV216" s="134">
        <f t="shared" si="38"/>
        <v>23</v>
      </c>
      <c r="BW216" s="385" t="s">
        <v>975</v>
      </c>
      <c r="BX216" s="155" t="s">
        <v>977</v>
      </c>
      <c r="BY216" s="19">
        <f t="shared" si="39"/>
        <v>32</v>
      </c>
      <c r="BZ216" s="147" t="s">
        <v>1086</v>
      </c>
      <c r="CA216" s="317" t="s">
        <v>1095</v>
      </c>
      <c r="CB216" s="19">
        <f t="shared" si="40"/>
        <v>41</v>
      </c>
      <c r="CC216" s="24" t="s">
        <v>766</v>
      </c>
      <c r="CD216" s="43" t="s">
        <v>987</v>
      </c>
      <c r="CE216" s="19">
        <f t="shared" si="41"/>
        <v>49</v>
      </c>
      <c r="CF216" s="250"/>
      <c r="CG216" s="345"/>
      <c r="CH216" s="19">
        <f t="shared" si="42"/>
        <v>58</v>
      </c>
      <c r="CI216" s="250"/>
      <c r="CJ216" s="345"/>
    </row>
    <row r="217" spans="2:88" ht="117" hidden="1" customHeight="1">
      <c r="B217" s="38">
        <f t="shared" si="36"/>
        <v>22</v>
      </c>
      <c r="C217" s="16">
        <f t="shared" si="37"/>
        <v>44375</v>
      </c>
      <c r="D217" s="16"/>
      <c r="E217" s="19"/>
      <c r="F217" s="17"/>
      <c r="G217" s="17"/>
      <c r="H217" s="19"/>
      <c r="I217" s="17"/>
      <c r="J217" s="17"/>
      <c r="K217" s="19"/>
      <c r="L217" s="17"/>
      <c r="M217" s="17"/>
      <c r="N217" s="19"/>
      <c r="O217" s="17"/>
      <c r="P217" s="17"/>
      <c r="Q217" s="19"/>
      <c r="R217" s="17"/>
      <c r="S217" s="17"/>
      <c r="T217" s="19"/>
      <c r="U217" s="17"/>
      <c r="V217" s="17"/>
      <c r="W217" s="19"/>
      <c r="X217" s="17"/>
      <c r="Y217" s="17"/>
      <c r="Z217" s="19"/>
      <c r="AA217" s="17"/>
      <c r="AB217" s="17"/>
      <c r="AC217" s="19"/>
      <c r="AD217" s="17"/>
      <c r="AE217" s="17"/>
      <c r="AF217" s="19"/>
      <c r="AG217" s="17"/>
      <c r="AH217" s="17"/>
      <c r="AI217" s="19"/>
      <c r="AJ217" s="17"/>
      <c r="AK217" s="17"/>
      <c r="AL217" s="17"/>
      <c r="AM217" s="17"/>
      <c r="AN217" s="17"/>
      <c r="AO217" s="19"/>
      <c r="AP217" s="17"/>
      <c r="AQ217" s="17"/>
      <c r="AR217" s="19"/>
      <c r="AS217" s="17"/>
      <c r="AT217" s="17"/>
      <c r="AU217" s="19"/>
      <c r="AV217" s="17"/>
      <c r="AW217" s="17"/>
      <c r="AX217" s="19"/>
      <c r="AY217" s="17"/>
      <c r="AZ217" s="17"/>
      <c r="BA217" s="19"/>
      <c r="BB217" s="17"/>
      <c r="BC217" s="17"/>
      <c r="BD217" s="19"/>
      <c r="BE217" s="17"/>
      <c r="BF217" s="17"/>
      <c r="BG217" s="19"/>
      <c r="BH217" s="17"/>
      <c r="BI217" s="17"/>
      <c r="BJ217" s="19"/>
      <c r="BK217" s="17"/>
      <c r="BL217" s="17"/>
      <c r="BM217" s="19"/>
      <c r="BN217" s="17"/>
      <c r="BO217" s="17"/>
      <c r="BP217" s="19">
        <f t="shared" si="43"/>
        <v>6</v>
      </c>
      <c r="BQ217" s="17"/>
      <c r="BR217" s="17"/>
      <c r="BS217" s="130">
        <f t="shared" si="44"/>
        <v>14</v>
      </c>
      <c r="BT217" s="498" t="s">
        <v>1101</v>
      </c>
      <c r="BU217" s="501" t="s">
        <v>1098</v>
      </c>
      <c r="BV217" s="160">
        <f t="shared" si="38"/>
        <v>22</v>
      </c>
      <c r="BW217" s="502" t="s">
        <v>971</v>
      </c>
      <c r="BX217" s="506" t="s">
        <v>965</v>
      </c>
      <c r="BY217" s="145">
        <f t="shared" si="39"/>
        <v>31</v>
      </c>
      <c r="BZ217" s="147" t="s">
        <v>1087</v>
      </c>
      <c r="CA217" s="20" t="s">
        <v>986</v>
      </c>
      <c r="CB217" s="19">
        <f t="shared" si="40"/>
        <v>40</v>
      </c>
      <c r="CC217" s="24"/>
      <c r="CD217" s="43" t="s">
        <v>1046</v>
      </c>
      <c r="CE217" s="19">
        <f t="shared" si="41"/>
        <v>48</v>
      </c>
      <c r="CF217" s="329"/>
      <c r="CG217" s="346"/>
      <c r="CH217" s="19">
        <f t="shared" si="42"/>
        <v>57</v>
      </c>
      <c r="CI217" s="329"/>
      <c r="CJ217" s="346"/>
    </row>
    <row r="218" spans="2:88" ht="132.75" hidden="1" customHeight="1">
      <c r="B218" s="38">
        <f t="shared" si="36"/>
        <v>23</v>
      </c>
      <c r="C218" s="45">
        <f t="shared" si="37"/>
        <v>44382</v>
      </c>
      <c r="D218" s="16"/>
      <c r="E218" s="19"/>
      <c r="F218" s="17"/>
      <c r="G218" s="17"/>
      <c r="H218" s="19"/>
      <c r="I218" s="17"/>
      <c r="J218" s="17"/>
      <c r="K218" s="19"/>
      <c r="L218" s="17"/>
      <c r="M218" s="17"/>
      <c r="N218" s="19"/>
      <c r="O218" s="17"/>
      <c r="P218" s="17"/>
      <c r="Q218" s="19"/>
      <c r="R218" s="17"/>
      <c r="S218" s="17"/>
      <c r="T218" s="19"/>
      <c r="U218" s="17"/>
      <c r="V218" s="17"/>
      <c r="W218" s="19"/>
      <c r="X218" s="17"/>
      <c r="Y218" s="17"/>
      <c r="Z218" s="19"/>
      <c r="AA218" s="17"/>
      <c r="AB218" s="17"/>
      <c r="AC218" s="19"/>
      <c r="AD218" s="17"/>
      <c r="AE218" s="17"/>
      <c r="AF218" s="19"/>
      <c r="AG218" s="17"/>
      <c r="AH218" s="17"/>
      <c r="AI218" s="19"/>
      <c r="AJ218" s="17"/>
      <c r="AK218" s="17"/>
      <c r="AL218" s="17"/>
      <c r="AM218" s="17"/>
      <c r="AN218" s="17"/>
      <c r="AO218" s="19"/>
      <c r="AP218" s="17"/>
      <c r="AQ218" s="17"/>
      <c r="AR218" s="19"/>
      <c r="AS218" s="17"/>
      <c r="AT218" s="17"/>
      <c r="AU218" s="19"/>
      <c r="AV218" s="17"/>
      <c r="AW218" s="17"/>
      <c r="AX218" s="19"/>
      <c r="AY218" s="17"/>
      <c r="AZ218" s="17"/>
      <c r="BA218" s="19"/>
      <c r="BB218" s="17"/>
      <c r="BC218" s="17"/>
      <c r="BD218" s="19"/>
      <c r="BE218" s="17"/>
      <c r="BF218" s="17"/>
      <c r="BG218" s="19"/>
      <c r="BH218" s="17"/>
      <c r="BI218" s="17"/>
      <c r="BJ218" s="19"/>
      <c r="BK218" s="17"/>
      <c r="BL218" s="17"/>
      <c r="BM218" s="19"/>
      <c r="BN218" s="17"/>
      <c r="BO218" s="17"/>
      <c r="BP218" s="19">
        <f t="shared" si="43"/>
        <v>5</v>
      </c>
      <c r="BQ218" s="17"/>
      <c r="BR218" s="17"/>
      <c r="BS218" s="19">
        <f t="shared" si="44"/>
        <v>13</v>
      </c>
      <c r="BT218" s="136" t="s">
        <v>1042</v>
      </c>
      <c r="BU218" s="307"/>
      <c r="BV218" s="137">
        <f t="shared" si="38"/>
        <v>21</v>
      </c>
      <c r="BW218" s="264" t="s">
        <v>661</v>
      </c>
      <c r="BX218" s="142" t="s">
        <v>1033</v>
      </c>
      <c r="BY218" s="19">
        <f t="shared" si="39"/>
        <v>30</v>
      </c>
      <c r="BZ218" s="22"/>
      <c r="CA218" s="57"/>
      <c r="CB218" s="19">
        <f t="shared" si="40"/>
        <v>39</v>
      </c>
      <c r="CC218" s="147" t="s">
        <v>643</v>
      </c>
      <c r="CD218" s="43"/>
      <c r="CE218" s="19">
        <f t="shared" si="41"/>
        <v>47</v>
      </c>
      <c r="CF218" s="24" t="s">
        <v>768</v>
      </c>
      <c r="CG218" s="359"/>
      <c r="CH218" s="19">
        <f t="shared" si="42"/>
        <v>56</v>
      </c>
      <c r="CI218" s="329"/>
      <c r="CJ218" s="359"/>
    </row>
    <row r="219" spans="2:88" ht="130.5" hidden="1" customHeight="1">
      <c r="B219" s="38">
        <f t="shared" si="36"/>
        <v>24</v>
      </c>
      <c r="C219" s="16">
        <f t="shared" si="37"/>
        <v>44389</v>
      </c>
      <c r="D219" s="16"/>
      <c r="E219" s="19"/>
      <c r="F219" s="17"/>
      <c r="G219" s="17"/>
      <c r="H219" s="19"/>
      <c r="I219" s="17"/>
      <c r="J219" s="17"/>
      <c r="K219" s="19"/>
      <c r="L219" s="17"/>
      <c r="M219" s="17"/>
      <c r="N219" s="19"/>
      <c r="O219" s="17"/>
      <c r="P219" s="17"/>
      <c r="Q219" s="19"/>
      <c r="R219" s="17"/>
      <c r="S219" s="17"/>
      <c r="T219" s="19"/>
      <c r="U219" s="17"/>
      <c r="V219" s="17"/>
      <c r="W219" s="19"/>
      <c r="X219" s="17"/>
      <c r="Y219" s="17"/>
      <c r="Z219" s="19"/>
      <c r="AA219" s="17"/>
      <c r="AB219" s="17"/>
      <c r="AC219" s="19"/>
      <c r="AD219" s="17"/>
      <c r="AE219" s="17"/>
      <c r="AF219" s="19"/>
      <c r="AG219" s="17"/>
      <c r="AH219" s="17"/>
      <c r="AI219" s="19"/>
      <c r="AJ219" s="17"/>
      <c r="AK219" s="17"/>
      <c r="AL219" s="17"/>
      <c r="AM219" s="17"/>
      <c r="AN219" s="17"/>
      <c r="AO219" s="19"/>
      <c r="AP219" s="17"/>
      <c r="AQ219" s="17"/>
      <c r="AR219" s="19"/>
      <c r="AS219" s="17"/>
      <c r="AT219" s="17"/>
      <c r="AU219" s="19"/>
      <c r="AV219" s="17"/>
      <c r="AW219" s="17"/>
      <c r="AX219" s="19"/>
      <c r="AY219" s="17"/>
      <c r="AZ219" s="17"/>
      <c r="BA219" s="19"/>
      <c r="BB219" s="17"/>
      <c r="BC219" s="17"/>
      <c r="BD219" s="19"/>
      <c r="BE219" s="17"/>
      <c r="BF219" s="17"/>
      <c r="BG219" s="19"/>
      <c r="BH219" s="17"/>
      <c r="BI219" s="17"/>
      <c r="BJ219" s="19"/>
      <c r="BK219" s="17"/>
      <c r="BL219" s="17"/>
      <c r="BM219" s="19"/>
      <c r="BN219" s="17"/>
      <c r="BO219" s="17"/>
      <c r="BP219" s="19">
        <f t="shared" si="43"/>
        <v>4</v>
      </c>
      <c r="BQ219" s="17"/>
      <c r="BR219" s="17"/>
      <c r="BS219" s="19">
        <f t="shared" si="44"/>
        <v>12</v>
      </c>
      <c r="BT219" s="24" t="s">
        <v>919</v>
      </c>
      <c r="BU219" s="43"/>
      <c r="BV219" s="19">
        <f t="shared" si="38"/>
        <v>20</v>
      </c>
      <c r="BW219" s="482"/>
      <c r="BX219" s="133" t="s">
        <v>1035</v>
      </c>
      <c r="BY219" s="134">
        <f t="shared" si="39"/>
        <v>29</v>
      </c>
      <c r="BZ219" s="135" t="s">
        <v>974</v>
      </c>
      <c r="CA219" s="483"/>
      <c r="CB219" s="19">
        <f t="shared" si="40"/>
        <v>38</v>
      </c>
      <c r="CC219" s="23" t="s">
        <v>1088</v>
      </c>
      <c r="CD219" s="43" t="s">
        <v>984</v>
      </c>
      <c r="CE219" s="19">
        <f t="shared" si="41"/>
        <v>46</v>
      </c>
      <c r="CF219" s="24"/>
      <c r="CG219" s="31"/>
      <c r="CH219" s="19">
        <f t="shared" si="42"/>
        <v>55</v>
      </c>
      <c r="CI219" s="329"/>
      <c r="CJ219" s="303"/>
    </row>
    <row r="220" spans="2:88" ht="117" hidden="1" customHeight="1">
      <c r="B220" s="38">
        <f t="shared" si="36"/>
        <v>25</v>
      </c>
      <c r="C220" s="16">
        <f t="shared" si="37"/>
        <v>44396</v>
      </c>
      <c r="D220" s="16"/>
      <c r="E220" s="19"/>
      <c r="F220" s="17"/>
      <c r="G220" s="17"/>
      <c r="H220" s="19"/>
      <c r="I220" s="17"/>
      <c r="J220" s="17"/>
      <c r="K220" s="19"/>
      <c r="L220" s="17"/>
      <c r="M220" s="17"/>
      <c r="N220" s="19"/>
      <c r="O220" s="17"/>
      <c r="P220" s="17"/>
      <c r="Q220" s="19"/>
      <c r="R220" s="17"/>
      <c r="S220" s="17"/>
      <c r="T220" s="19"/>
      <c r="U220" s="17"/>
      <c r="V220" s="17"/>
      <c r="W220" s="19"/>
      <c r="X220" s="17"/>
      <c r="Y220" s="17"/>
      <c r="Z220" s="19"/>
      <c r="AA220" s="17"/>
      <c r="AB220" s="17"/>
      <c r="AC220" s="19"/>
      <c r="AD220" s="17"/>
      <c r="AE220" s="17"/>
      <c r="AF220" s="19"/>
      <c r="AG220" s="17"/>
      <c r="AH220" s="17"/>
      <c r="AI220" s="19"/>
      <c r="AJ220" s="17"/>
      <c r="AK220" s="17"/>
      <c r="AL220" s="17"/>
      <c r="AM220" s="17"/>
      <c r="AN220" s="17"/>
      <c r="AO220" s="19"/>
      <c r="AP220" s="17"/>
      <c r="AQ220" s="17"/>
      <c r="AR220" s="19"/>
      <c r="AS220" s="17"/>
      <c r="AT220" s="17"/>
      <c r="AU220" s="19"/>
      <c r="AV220" s="17"/>
      <c r="AW220" s="17"/>
      <c r="AX220" s="19"/>
      <c r="AY220" s="17"/>
      <c r="AZ220" s="17"/>
      <c r="BA220" s="19"/>
      <c r="BB220" s="17"/>
      <c r="BC220" s="17"/>
      <c r="BD220" s="19"/>
      <c r="BE220" s="17"/>
      <c r="BF220" s="17"/>
      <c r="BG220" s="19"/>
      <c r="BH220" s="17"/>
      <c r="BI220" s="17"/>
      <c r="BJ220" s="19"/>
      <c r="BK220" s="17"/>
      <c r="BL220" s="17"/>
      <c r="BM220" s="19"/>
      <c r="BN220" s="17"/>
      <c r="BO220" s="17"/>
      <c r="BP220" s="19">
        <f t="shared" si="43"/>
        <v>3</v>
      </c>
      <c r="BQ220" s="17"/>
      <c r="BR220" s="17"/>
      <c r="BS220" s="19">
        <f t="shared" si="44"/>
        <v>11</v>
      </c>
      <c r="BT220" s="24" t="s">
        <v>1044</v>
      </c>
      <c r="BU220" s="43" t="s">
        <v>921</v>
      </c>
      <c r="BV220" s="130">
        <f t="shared" si="38"/>
        <v>19</v>
      </c>
      <c r="BW220" s="493" t="s">
        <v>914</v>
      </c>
      <c r="BX220" s="494" t="s">
        <v>996</v>
      </c>
      <c r="BY220" s="495">
        <f t="shared" si="39"/>
        <v>28</v>
      </c>
      <c r="BZ220" s="496" t="s">
        <v>1113</v>
      </c>
      <c r="CA220" s="497" t="s">
        <v>978</v>
      </c>
      <c r="CB220" s="145">
        <f t="shared" si="40"/>
        <v>37</v>
      </c>
      <c r="CC220" s="23" t="s">
        <v>1084</v>
      </c>
      <c r="CD220" s="205" t="s">
        <v>1094</v>
      </c>
      <c r="CE220" s="19">
        <f t="shared" si="41"/>
        <v>45</v>
      </c>
      <c r="CF220" s="24" t="s">
        <v>769</v>
      </c>
      <c r="CG220" s="314"/>
      <c r="CH220" s="19">
        <f t="shared" si="42"/>
        <v>54</v>
      </c>
      <c r="CI220" s="329"/>
      <c r="CJ220" s="314"/>
    </row>
    <row r="221" spans="2:88" ht="117" hidden="1" customHeight="1">
      <c r="B221" s="38">
        <f t="shared" si="36"/>
        <v>26</v>
      </c>
      <c r="C221" s="16">
        <f t="shared" si="37"/>
        <v>44403</v>
      </c>
      <c r="D221" s="16"/>
      <c r="E221" s="19"/>
      <c r="F221" s="17"/>
      <c r="G221" s="17"/>
      <c r="H221" s="19"/>
      <c r="I221" s="17"/>
      <c r="J221" s="17"/>
      <c r="K221" s="19"/>
      <c r="L221" s="17"/>
      <c r="M221" s="17"/>
      <c r="N221" s="19"/>
      <c r="O221" s="17"/>
      <c r="P221" s="17"/>
      <c r="Q221" s="19"/>
      <c r="R221" s="17"/>
      <c r="S221" s="17"/>
      <c r="T221" s="19"/>
      <c r="U221" s="17"/>
      <c r="V221" s="17"/>
      <c r="W221" s="19"/>
      <c r="X221" s="17"/>
      <c r="Y221" s="17"/>
      <c r="Z221" s="19"/>
      <c r="AA221" s="17"/>
      <c r="AB221" s="17"/>
      <c r="AC221" s="19"/>
      <c r="AD221" s="17"/>
      <c r="AE221" s="17"/>
      <c r="AF221" s="19"/>
      <c r="AG221" s="17"/>
      <c r="AH221" s="17"/>
      <c r="AI221" s="19"/>
      <c r="AJ221" s="17"/>
      <c r="AK221" s="17"/>
      <c r="AL221" s="17"/>
      <c r="AM221" s="17"/>
      <c r="AN221" s="17"/>
      <c r="AO221" s="19"/>
      <c r="AP221" s="17"/>
      <c r="AQ221" s="17"/>
      <c r="AR221" s="19"/>
      <c r="AS221" s="17"/>
      <c r="AT221" s="17"/>
      <c r="AU221" s="19"/>
      <c r="AV221" s="17"/>
      <c r="AW221" s="17"/>
      <c r="AX221" s="19"/>
      <c r="AY221" s="17"/>
      <c r="AZ221" s="17"/>
      <c r="BA221" s="19"/>
      <c r="BB221" s="17"/>
      <c r="BC221" s="17"/>
      <c r="BD221" s="19"/>
      <c r="BE221" s="17"/>
      <c r="BF221" s="17"/>
      <c r="BG221" s="19"/>
      <c r="BH221" s="17"/>
      <c r="BI221" s="17"/>
      <c r="BJ221" s="19"/>
      <c r="BK221" s="17"/>
      <c r="BL221" s="17"/>
      <c r="BM221" s="19"/>
      <c r="BN221" s="17"/>
      <c r="BO221" s="17"/>
      <c r="BP221" s="19">
        <f t="shared" si="43"/>
        <v>2</v>
      </c>
      <c r="BQ221" s="17"/>
      <c r="BR221" s="17"/>
      <c r="BS221" s="19">
        <f t="shared" si="44"/>
        <v>10</v>
      </c>
      <c r="BT221" s="224"/>
      <c r="BU221" s="318" t="s">
        <v>546</v>
      </c>
      <c r="BV221" s="19">
        <f t="shared" si="38"/>
        <v>18</v>
      </c>
      <c r="BW221" s="450" t="s">
        <v>752</v>
      </c>
      <c r="BX221" s="203" t="s">
        <v>1037</v>
      </c>
      <c r="BY221" s="137">
        <f t="shared" si="39"/>
        <v>27</v>
      </c>
      <c r="BZ221" s="143" t="s">
        <v>976</v>
      </c>
      <c r="CA221" s="307"/>
      <c r="CB221" s="19">
        <f t="shared" si="40"/>
        <v>36</v>
      </c>
      <c r="CC221" s="23" t="s">
        <v>1085</v>
      </c>
      <c r="CD221" s="205"/>
      <c r="CE221" s="19">
        <f t="shared" si="41"/>
        <v>44</v>
      </c>
      <c r="CF221" s="24"/>
      <c r="CG221" s="57"/>
      <c r="CH221" s="19">
        <f t="shared" si="42"/>
        <v>53</v>
      </c>
      <c r="CI221" s="329"/>
      <c r="CJ221" s="314"/>
    </row>
    <row r="222" spans="2:88" ht="132.75" hidden="1" customHeight="1">
      <c r="B222" s="38">
        <f t="shared" si="36"/>
        <v>27</v>
      </c>
      <c r="C222" s="16">
        <f t="shared" si="37"/>
        <v>44410</v>
      </c>
      <c r="D222" s="16"/>
      <c r="E222" s="19"/>
      <c r="F222" s="17"/>
      <c r="G222" s="17"/>
      <c r="H222" s="19"/>
      <c r="I222" s="17"/>
      <c r="J222" s="17"/>
      <c r="K222" s="19"/>
      <c r="L222" s="17"/>
      <c r="M222" s="17"/>
      <c r="N222" s="19"/>
      <c r="O222" s="17"/>
      <c r="P222" s="17"/>
      <c r="Q222" s="19"/>
      <c r="R222" s="17"/>
      <c r="S222" s="17"/>
      <c r="T222" s="19"/>
      <c r="U222" s="17"/>
      <c r="V222" s="17"/>
      <c r="W222" s="19"/>
      <c r="X222" s="17"/>
      <c r="Y222" s="17"/>
      <c r="Z222" s="19"/>
      <c r="AA222" s="17"/>
      <c r="AB222" s="17"/>
      <c r="AC222" s="19"/>
      <c r="AD222" s="17"/>
      <c r="AE222" s="17"/>
      <c r="AF222" s="19"/>
      <c r="AG222" s="17"/>
      <c r="AH222" s="17"/>
      <c r="AI222" s="19"/>
      <c r="AJ222" s="17"/>
      <c r="AK222" s="17"/>
      <c r="AL222" s="17"/>
      <c r="AM222" s="17"/>
      <c r="AN222" s="17"/>
      <c r="AO222" s="19"/>
      <c r="AP222" s="17"/>
      <c r="AQ222" s="17"/>
      <c r="AR222" s="19"/>
      <c r="AS222" s="17"/>
      <c r="AT222" s="17"/>
      <c r="AU222" s="19"/>
      <c r="AV222" s="17"/>
      <c r="AW222" s="17"/>
      <c r="AX222" s="19"/>
      <c r="AY222" s="17"/>
      <c r="AZ222" s="17"/>
      <c r="BA222" s="19"/>
      <c r="BB222" s="17"/>
      <c r="BC222" s="17"/>
      <c r="BD222" s="19"/>
      <c r="BE222" s="17"/>
      <c r="BF222" s="17"/>
      <c r="BG222" s="19"/>
      <c r="BH222" s="17"/>
      <c r="BI222" s="17"/>
      <c r="BJ222" s="19"/>
      <c r="BK222" s="17"/>
      <c r="BL222" s="17"/>
      <c r="BM222" s="19"/>
      <c r="BN222" s="17"/>
      <c r="BO222" s="17"/>
      <c r="BP222" s="19">
        <v>1</v>
      </c>
      <c r="BQ222" s="17"/>
      <c r="BR222" s="17"/>
      <c r="BS222" s="19">
        <f t="shared" si="44"/>
        <v>9</v>
      </c>
      <c r="BT222" s="250"/>
      <c r="BU222" s="17" t="s">
        <v>408</v>
      </c>
      <c r="BV222" s="19">
        <f t="shared" si="38"/>
        <v>17</v>
      </c>
      <c r="BW222" s="139" t="s">
        <v>877</v>
      </c>
      <c r="BX222" s="480" t="s">
        <v>636</v>
      </c>
      <c r="BY222" s="134">
        <f t="shared" si="39"/>
        <v>26</v>
      </c>
      <c r="BZ222" s="385" t="s">
        <v>972</v>
      </c>
      <c r="CA222" s="43" t="s">
        <v>1110</v>
      </c>
      <c r="CB222" s="19">
        <f t="shared" si="40"/>
        <v>35</v>
      </c>
      <c r="CC222" s="147"/>
      <c r="CD222" s="205" t="s">
        <v>789</v>
      </c>
      <c r="CE222" s="19">
        <f t="shared" si="41"/>
        <v>43</v>
      </c>
      <c r="CF222" s="360"/>
      <c r="CG222" s="205"/>
      <c r="CH222" s="19">
        <f t="shared" si="42"/>
        <v>52</v>
      </c>
      <c r="CI222" s="250"/>
      <c r="CJ222" s="345"/>
    </row>
    <row r="223" spans="2:88" ht="149.25" hidden="1" customHeight="1">
      <c r="B223" s="38">
        <f t="shared" si="36"/>
        <v>28</v>
      </c>
      <c r="C223" s="16">
        <f t="shared" si="37"/>
        <v>44417</v>
      </c>
      <c r="D223" s="16"/>
      <c r="E223" s="19"/>
      <c r="F223" s="17"/>
      <c r="G223" s="17"/>
      <c r="H223" s="19"/>
      <c r="I223" s="17"/>
      <c r="J223" s="17"/>
      <c r="K223" s="19"/>
      <c r="L223" s="17"/>
      <c r="M223" s="17"/>
      <c r="N223" s="19"/>
      <c r="O223" s="17"/>
      <c r="P223" s="17"/>
      <c r="Q223" s="19"/>
      <c r="R223" s="17"/>
      <c r="S223" s="17"/>
      <c r="T223" s="19"/>
      <c r="U223" s="17"/>
      <c r="V223" s="17"/>
      <c r="W223" s="19"/>
      <c r="X223" s="17"/>
      <c r="Y223" s="17"/>
      <c r="Z223" s="19"/>
      <c r="AA223" s="17"/>
      <c r="AB223" s="17"/>
      <c r="AC223" s="19"/>
      <c r="AD223" s="17"/>
      <c r="AE223" s="17"/>
      <c r="AF223" s="19"/>
      <c r="AG223" s="17"/>
      <c r="AH223" s="17"/>
      <c r="AI223" s="19"/>
      <c r="AJ223" s="17"/>
      <c r="AK223" s="17"/>
      <c r="AL223" s="17"/>
      <c r="AM223" s="17"/>
      <c r="AN223" s="17"/>
      <c r="AO223" s="19"/>
      <c r="AP223" s="17"/>
      <c r="AQ223" s="17"/>
      <c r="AR223" s="19"/>
      <c r="AS223" s="17"/>
      <c r="AT223" s="17"/>
      <c r="AU223" s="19"/>
      <c r="AV223" s="17"/>
      <c r="AW223" s="17"/>
      <c r="AX223" s="19"/>
      <c r="AY223" s="17"/>
      <c r="AZ223" s="17"/>
      <c r="BA223" s="19"/>
      <c r="BB223" s="17"/>
      <c r="BC223" s="17"/>
      <c r="BD223" s="19"/>
      <c r="BE223" s="17"/>
      <c r="BF223" s="17"/>
      <c r="BG223" s="19"/>
      <c r="BH223" s="17"/>
      <c r="BI223" s="17"/>
      <c r="BJ223" s="19"/>
      <c r="BK223" s="17"/>
      <c r="BL223" s="17"/>
      <c r="BM223" s="19"/>
      <c r="BN223" s="17"/>
      <c r="BO223" s="17"/>
      <c r="BP223" s="19">
        <v>0</v>
      </c>
      <c r="BQ223" s="17" t="s">
        <v>311</v>
      </c>
      <c r="BR223" s="17"/>
      <c r="BS223" s="19">
        <f t="shared" si="44"/>
        <v>8</v>
      </c>
      <c r="BT223" s="250"/>
      <c r="BU223" s="17"/>
      <c r="BV223" s="130">
        <f t="shared" si="38"/>
        <v>16</v>
      </c>
      <c r="BW223" s="498" t="s">
        <v>968</v>
      </c>
      <c r="BX223" s="499" t="s">
        <v>1038</v>
      </c>
      <c r="BY223" s="160">
        <f t="shared" si="39"/>
        <v>25</v>
      </c>
      <c r="BZ223" s="500" t="s">
        <v>1077</v>
      </c>
      <c r="CA223" s="231" t="s">
        <v>1108</v>
      </c>
      <c r="CB223" s="19">
        <f t="shared" si="40"/>
        <v>34</v>
      </c>
      <c r="CC223" s="147" t="s">
        <v>1086</v>
      </c>
      <c r="CD223" s="317" t="s">
        <v>1095</v>
      </c>
      <c r="CE223" s="19">
        <f t="shared" si="41"/>
        <v>42</v>
      </c>
      <c r="CF223" s="24" t="s">
        <v>773</v>
      </c>
      <c r="CG223" s="317" t="s">
        <v>982</v>
      </c>
      <c r="CH223" s="19">
        <f t="shared" si="42"/>
        <v>51</v>
      </c>
      <c r="CI223" s="329"/>
      <c r="CJ223" s="346"/>
    </row>
    <row r="224" spans="2:88" ht="103.5" customHeight="1">
      <c r="B224" s="38">
        <f t="shared" si="36"/>
        <v>29</v>
      </c>
      <c r="C224" s="16">
        <f t="shared" si="37"/>
        <v>44424</v>
      </c>
      <c r="D224" s="16"/>
      <c r="E224" s="19"/>
      <c r="F224" s="17"/>
      <c r="G224" s="17"/>
      <c r="H224" s="19"/>
      <c r="I224" s="17"/>
      <c r="J224" s="17"/>
      <c r="K224" s="19"/>
      <c r="L224" s="17"/>
      <c r="M224" s="17"/>
      <c r="N224" s="19"/>
      <c r="O224" s="17"/>
      <c r="P224" s="17"/>
      <c r="Q224" s="19"/>
      <c r="R224" s="17"/>
      <c r="S224" s="17"/>
      <c r="T224" s="19"/>
      <c r="U224" s="17"/>
      <c r="V224" s="17"/>
      <c r="W224" s="19"/>
      <c r="X224" s="17"/>
      <c r="Y224" s="17"/>
      <c r="Z224" s="19"/>
      <c r="AA224" s="17"/>
      <c r="AB224" s="17"/>
      <c r="AC224" s="19"/>
      <c r="AD224" s="17"/>
      <c r="AE224" s="17"/>
      <c r="AF224" s="19"/>
      <c r="AG224" s="17"/>
      <c r="AH224" s="17"/>
      <c r="AI224" s="19"/>
      <c r="AJ224" s="17"/>
      <c r="AK224" s="17"/>
      <c r="AL224" s="17"/>
      <c r="AM224" s="17"/>
      <c r="AN224" s="17"/>
      <c r="AO224" s="19"/>
      <c r="AP224" s="17"/>
      <c r="AQ224" s="17"/>
      <c r="AR224" s="19"/>
      <c r="AS224" s="17"/>
      <c r="AT224" s="17"/>
      <c r="AU224" s="19"/>
      <c r="AV224" s="17"/>
      <c r="AW224" s="17"/>
      <c r="AX224" s="19"/>
      <c r="AY224" s="17"/>
      <c r="AZ224" s="17"/>
      <c r="BA224" s="19"/>
      <c r="BB224" s="17"/>
      <c r="BC224" s="17"/>
      <c r="BD224" s="19"/>
      <c r="BE224" s="17"/>
      <c r="BF224" s="17"/>
      <c r="BG224" s="19"/>
      <c r="BH224" s="17"/>
      <c r="BI224" s="17"/>
      <c r="BJ224" s="19"/>
      <c r="BK224" s="17"/>
      <c r="BL224" s="17"/>
      <c r="BM224" s="19"/>
      <c r="BN224" s="17"/>
      <c r="BO224" s="17"/>
      <c r="BP224" s="19"/>
      <c r="BQ224" s="17"/>
      <c r="BR224" s="17"/>
      <c r="BS224" s="19">
        <f t="shared" si="44"/>
        <v>7</v>
      </c>
      <c r="BT224" s="17"/>
      <c r="BU224" s="17" t="s">
        <v>162</v>
      </c>
      <c r="BV224" s="19">
        <f t="shared" si="38"/>
        <v>15</v>
      </c>
      <c r="BW224" s="139" t="s">
        <v>1097</v>
      </c>
      <c r="BX224" s="481" t="s">
        <v>1039</v>
      </c>
      <c r="BY224" s="140">
        <f t="shared" si="39"/>
        <v>24</v>
      </c>
      <c r="BZ224" s="385" t="s">
        <v>661</v>
      </c>
      <c r="CA224" s="146" t="s">
        <v>1109</v>
      </c>
      <c r="CB224" s="134">
        <f t="shared" si="40"/>
        <v>33</v>
      </c>
      <c r="CC224" s="478" t="s">
        <v>1087</v>
      </c>
      <c r="CD224" s="20" t="s">
        <v>986</v>
      </c>
      <c r="CE224" s="19">
        <f t="shared" si="41"/>
        <v>41</v>
      </c>
      <c r="CF224" s="24" t="s">
        <v>766</v>
      </c>
      <c r="CG224" s="43" t="s">
        <v>987</v>
      </c>
      <c r="CH224" s="19">
        <f t="shared" si="42"/>
        <v>50</v>
      </c>
      <c r="CI224" s="329"/>
      <c r="CJ224" s="357"/>
    </row>
    <row r="225" spans="1:88" ht="135.75" customHeight="1">
      <c r="B225" s="38">
        <f t="shared" si="36"/>
        <v>30</v>
      </c>
      <c r="C225" s="16">
        <f t="shared" si="37"/>
        <v>44431</v>
      </c>
      <c r="D225" s="16"/>
      <c r="E225" s="19"/>
      <c r="F225" s="17"/>
      <c r="G225" s="17"/>
      <c r="H225" s="19"/>
      <c r="I225" s="17"/>
      <c r="J225" s="17"/>
      <c r="K225" s="19"/>
      <c r="L225" s="17"/>
      <c r="M225" s="17"/>
      <c r="N225" s="19"/>
      <c r="O225" s="17"/>
      <c r="P225" s="17"/>
      <c r="Q225" s="19"/>
      <c r="R225" s="17"/>
      <c r="S225" s="17"/>
      <c r="T225" s="19"/>
      <c r="U225" s="17"/>
      <c r="V225" s="17"/>
      <c r="W225" s="19"/>
      <c r="X225" s="17"/>
      <c r="Y225" s="17"/>
      <c r="Z225" s="19"/>
      <c r="AA225" s="17"/>
      <c r="AB225" s="17"/>
      <c r="AC225" s="19"/>
      <c r="AD225" s="17"/>
      <c r="AE225" s="17"/>
      <c r="AF225" s="19"/>
      <c r="AG225" s="17"/>
      <c r="AH225" s="17"/>
      <c r="AI225" s="19"/>
      <c r="AJ225" s="17"/>
      <c r="AK225" s="17"/>
      <c r="AL225" s="17"/>
      <c r="AM225" s="17"/>
      <c r="AN225" s="17"/>
      <c r="AO225" s="19"/>
      <c r="AP225" s="17"/>
      <c r="AQ225" s="17"/>
      <c r="AR225" s="19"/>
      <c r="AS225" s="17"/>
      <c r="AT225" s="17"/>
      <c r="AU225" s="19"/>
      <c r="AV225" s="17"/>
      <c r="AW225" s="17"/>
      <c r="AX225" s="19"/>
      <c r="AY225" s="17"/>
      <c r="AZ225" s="17"/>
      <c r="BA225" s="19"/>
      <c r="BB225" s="17"/>
      <c r="BC225" s="17"/>
      <c r="BD225" s="19"/>
      <c r="BE225" s="17"/>
      <c r="BF225" s="17"/>
      <c r="BG225" s="19"/>
      <c r="BH225" s="17"/>
      <c r="BI225" s="17"/>
      <c r="BJ225" s="19"/>
      <c r="BK225" s="17"/>
      <c r="BL225" s="17"/>
      <c r="BM225" s="19"/>
      <c r="BN225" s="17"/>
      <c r="BO225" s="17"/>
      <c r="BP225" s="19"/>
      <c r="BQ225" s="17"/>
      <c r="BR225" s="17"/>
      <c r="BS225" s="19">
        <f t="shared" si="44"/>
        <v>6</v>
      </c>
      <c r="BT225" s="17"/>
      <c r="BU225" s="17"/>
      <c r="BV225" s="130">
        <f t="shared" si="38"/>
        <v>14</v>
      </c>
      <c r="BW225" s="498" t="s">
        <v>1100</v>
      </c>
      <c r="BX225" s="501" t="s">
        <v>1098</v>
      </c>
      <c r="BY225" s="160">
        <f t="shared" si="39"/>
        <v>23</v>
      </c>
      <c r="BZ225" s="502"/>
      <c r="CA225" s="159"/>
      <c r="CB225" s="160">
        <f t="shared" si="40"/>
        <v>32</v>
      </c>
      <c r="CC225" s="503" t="s">
        <v>974</v>
      </c>
      <c r="CD225" s="317" t="s">
        <v>646</v>
      </c>
      <c r="CE225" s="19">
        <f t="shared" si="41"/>
        <v>40</v>
      </c>
      <c r="CF225" s="24"/>
      <c r="CG225" s="43"/>
      <c r="CH225" s="19">
        <f t="shared" si="42"/>
        <v>49</v>
      </c>
      <c r="CI225" s="329"/>
      <c r="CJ225" s="357"/>
    </row>
    <row r="226" spans="1:88" ht="110.25" customHeight="1">
      <c r="B226" s="38">
        <f t="shared" si="36"/>
        <v>31</v>
      </c>
      <c r="C226" s="16">
        <f t="shared" si="37"/>
        <v>44438</v>
      </c>
      <c r="D226" s="16"/>
      <c r="E226" s="19"/>
      <c r="F226" s="17"/>
      <c r="G226" s="17"/>
      <c r="H226" s="19"/>
      <c r="I226" s="17"/>
      <c r="J226" s="17"/>
      <c r="K226" s="19"/>
      <c r="L226" s="17"/>
      <c r="M226" s="17"/>
      <c r="N226" s="19"/>
      <c r="O226" s="17"/>
      <c r="P226" s="17"/>
      <c r="Q226" s="19"/>
      <c r="R226" s="17"/>
      <c r="S226" s="17"/>
      <c r="T226" s="19"/>
      <c r="U226" s="17"/>
      <c r="V226" s="17"/>
      <c r="W226" s="19"/>
      <c r="X226" s="17"/>
      <c r="Y226" s="17"/>
      <c r="Z226" s="19"/>
      <c r="AA226" s="17"/>
      <c r="AB226" s="17"/>
      <c r="AC226" s="19"/>
      <c r="AD226" s="17"/>
      <c r="AE226" s="17"/>
      <c r="AF226" s="19"/>
      <c r="AG226" s="17"/>
      <c r="AH226" s="17"/>
      <c r="AI226" s="19"/>
      <c r="AJ226" s="17"/>
      <c r="AK226" s="17"/>
      <c r="AL226" s="17"/>
      <c r="AM226" s="17"/>
      <c r="AN226" s="17"/>
      <c r="AO226" s="19"/>
      <c r="AP226" s="17"/>
      <c r="AQ226" s="17"/>
      <c r="AR226" s="19"/>
      <c r="AS226" s="17"/>
      <c r="AT226" s="17"/>
      <c r="AU226" s="19"/>
      <c r="AV226" s="17"/>
      <c r="AW226" s="17"/>
      <c r="AX226" s="19"/>
      <c r="AY226" s="17"/>
      <c r="AZ226" s="17"/>
      <c r="BA226" s="19"/>
      <c r="BB226" s="17"/>
      <c r="BC226" s="17"/>
      <c r="BD226" s="19"/>
      <c r="BE226" s="17"/>
      <c r="BF226" s="17"/>
      <c r="BG226" s="19"/>
      <c r="BH226" s="17"/>
      <c r="BI226" s="17"/>
      <c r="BJ226" s="19"/>
      <c r="BK226" s="17"/>
      <c r="BL226" s="17"/>
      <c r="BM226" s="19"/>
      <c r="BN226" s="17"/>
      <c r="BO226" s="17"/>
      <c r="BP226" s="19"/>
      <c r="BQ226" s="17"/>
      <c r="BR226" s="17"/>
      <c r="BS226" s="19">
        <f t="shared" si="44"/>
        <v>5</v>
      </c>
      <c r="BT226" s="17"/>
      <c r="BU226" s="17"/>
      <c r="BV226" s="19">
        <f t="shared" si="38"/>
        <v>13</v>
      </c>
      <c r="BW226" s="253"/>
      <c r="BX226" s="307"/>
      <c r="BY226" s="137">
        <f t="shared" si="39"/>
        <v>22</v>
      </c>
      <c r="BZ226" s="385"/>
      <c r="CA226" s="154" t="s">
        <v>1089</v>
      </c>
      <c r="CB226" s="140">
        <f t="shared" si="40"/>
        <v>31</v>
      </c>
      <c r="CC226" s="479" t="s">
        <v>596</v>
      </c>
      <c r="CD226" s="57"/>
      <c r="CE226" s="19">
        <f t="shared" si="41"/>
        <v>39</v>
      </c>
      <c r="CF226" s="147" t="s">
        <v>1152</v>
      </c>
      <c r="CG226" s="43" t="s">
        <v>1149</v>
      </c>
      <c r="CH226" s="19">
        <f t="shared" si="42"/>
        <v>48</v>
      </c>
      <c r="CI226" s="329"/>
      <c r="CJ226" s="357"/>
    </row>
    <row r="227" spans="1:88" ht="102" customHeight="1">
      <c r="B227" s="38">
        <f t="shared" si="36"/>
        <v>32</v>
      </c>
      <c r="C227" s="16">
        <f t="shared" si="37"/>
        <v>44445</v>
      </c>
      <c r="D227" s="16"/>
      <c r="E227" s="19"/>
      <c r="F227" s="17"/>
      <c r="G227" s="17"/>
      <c r="H227" s="19"/>
      <c r="I227" s="17"/>
      <c r="J227" s="17"/>
      <c r="K227" s="19"/>
      <c r="L227" s="17"/>
      <c r="M227" s="17"/>
      <c r="N227" s="19"/>
      <c r="O227" s="17"/>
      <c r="P227" s="17"/>
      <c r="Q227" s="19"/>
      <c r="R227" s="17"/>
      <c r="S227" s="17"/>
      <c r="T227" s="19"/>
      <c r="U227" s="17"/>
      <c r="V227" s="17"/>
      <c r="W227" s="19"/>
      <c r="X227" s="17"/>
      <c r="Y227" s="17"/>
      <c r="Z227" s="19"/>
      <c r="AA227" s="17"/>
      <c r="AB227" s="17"/>
      <c r="AC227" s="19"/>
      <c r="AD227" s="17"/>
      <c r="AE227" s="17"/>
      <c r="AF227" s="19"/>
      <c r="AG227" s="17"/>
      <c r="AH227" s="17"/>
      <c r="AI227" s="19"/>
      <c r="AJ227" s="17"/>
      <c r="AK227" s="17"/>
      <c r="AL227" s="17"/>
      <c r="AM227" s="17"/>
      <c r="AN227" s="17"/>
      <c r="AO227" s="19"/>
      <c r="AP227" s="17"/>
      <c r="AQ227" s="17"/>
      <c r="AR227" s="19"/>
      <c r="AS227" s="17"/>
      <c r="AT227" s="17"/>
      <c r="AU227" s="19"/>
      <c r="AV227" s="17"/>
      <c r="AW227" s="17"/>
      <c r="AX227" s="19"/>
      <c r="AY227" s="17"/>
      <c r="AZ227" s="17"/>
      <c r="BA227" s="19"/>
      <c r="BB227" s="17"/>
      <c r="BC227" s="17"/>
      <c r="BD227" s="19"/>
      <c r="BE227" s="17"/>
      <c r="BF227" s="17"/>
      <c r="BG227" s="19"/>
      <c r="BH227" s="17"/>
      <c r="BI227" s="17"/>
      <c r="BJ227" s="19"/>
      <c r="BK227" s="17"/>
      <c r="BL227" s="17"/>
      <c r="BM227" s="19"/>
      <c r="BN227" s="17"/>
      <c r="BO227" s="17"/>
      <c r="BP227" s="19"/>
      <c r="BQ227" s="17"/>
      <c r="BR227" s="17"/>
      <c r="BS227" s="19">
        <f t="shared" si="44"/>
        <v>4</v>
      </c>
      <c r="BT227" s="17"/>
      <c r="BU227" s="17"/>
      <c r="BV227" s="19">
        <f t="shared" si="38"/>
        <v>12</v>
      </c>
      <c r="BW227" s="24" t="s">
        <v>1042</v>
      </c>
      <c r="BX227" s="319" t="s">
        <v>634</v>
      </c>
      <c r="BY227" s="130">
        <f t="shared" si="39"/>
        <v>21</v>
      </c>
      <c r="BZ227" s="504" t="s">
        <v>1081</v>
      </c>
      <c r="CA227" s="159" t="s">
        <v>1092</v>
      </c>
      <c r="CB227" s="160">
        <f t="shared" si="40"/>
        <v>30</v>
      </c>
      <c r="CC227" s="505" t="s">
        <v>1117</v>
      </c>
      <c r="CD227" s="263"/>
      <c r="CE227" s="19">
        <f t="shared" si="41"/>
        <v>38</v>
      </c>
      <c r="CF227" s="147" t="s">
        <v>1153</v>
      </c>
      <c r="CG227" s="43" t="s">
        <v>984</v>
      </c>
      <c r="CH227" s="19">
        <f t="shared" si="42"/>
        <v>47</v>
      </c>
      <c r="CI227" s="24" t="s">
        <v>768</v>
      </c>
      <c r="CJ227" s="359"/>
    </row>
    <row r="228" spans="1:88" ht="138" customHeight="1">
      <c r="B228" s="38">
        <f t="shared" si="36"/>
        <v>33</v>
      </c>
      <c r="C228" s="16">
        <f t="shared" si="37"/>
        <v>44452</v>
      </c>
      <c r="D228" s="16"/>
      <c r="E228" s="19"/>
      <c r="F228" s="17"/>
      <c r="G228" s="17"/>
      <c r="H228" s="19"/>
      <c r="I228" s="17"/>
      <c r="J228" s="17"/>
      <c r="K228" s="19"/>
      <c r="L228" s="17"/>
      <c r="M228" s="17"/>
      <c r="N228" s="19"/>
      <c r="O228" s="17"/>
      <c r="P228" s="17"/>
      <c r="Q228" s="19"/>
      <c r="R228" s="17"/>
      <c r="S228" s="17"/>
      <c r="T228" s="19"/>
      <c r="U228" s="17"/>
      <c r="V228" s="17"/>
      <c r="W228" s="19"/>
      <c r="X228" s="17"/>
      <c r="Y228" s="17"/>
      <c r="Z228" s="19"/>
      <c r="AA228" s="17"/>
      <c r="AB228" s="17"/>
      <c r="AC228" s="19"/>
      <c r="AD228" s="17"/>
      <c r="AE228" s="17"/>
      <c r="AF228" s="19"/>
      <c r="AG228" s="17"/>
      <c r="AH228" s="17"/>
      <c r="AI228" s="19"/>
      <c r="AJ228" s="17"/>
      <c r="AK228" s="17"/>
      <c r="AL228" s="17"/>
      <c r="AM228" s="17"/>
      <c r="AN228" s="17"/>
      <c r="AO228" s="19"/>
      <c r="AP228" s="17"/>
      <c r="AQ228" s="17"/>
      <c r="AR228" s="19"/>
      <c r="AS228" s="17"/>
      <c r="AT228" s="17"/>
      <c r="AU228" s="19"/>
      <c r="AV228" s="17"/>
      <c r="AW228" s="17"/>
      <c r="AX228" s="19"/>
      <c r="AY228" s="17"/>
      <c r="AZ228" s="17"/>
      <c r="BA228" s="19"/>
      <c r="BB228" s="17"/>
      <c r="BC228" s="17"/>
      <c r="BD228" s="19"/>
      <c r="BE228" s="17"/>
      <c r="BF228" s="17"/>
      <c r="BG228" s="19"/>
      <c r="BH228" s="17"/>
      <c r="BI228" s="17"/>
      <c r="BJ228" s="19"/>
      <c r="BK228" s="17"/>
      <c r="BL228" s="17"/>
      <c r="BM228" s="19"/>
      <c r="BN228" s="17"/>
      <c r="BO228" s="17"/>
      <c r="BP228" s="19"/>
      <c r="BQ228" s="17"/>
      <c r="BR228" s="17"/>
      <c r="BS228" s="19">
        <f t="shared" si="44"/>
        <v>3</v>
      </c>
      <c r="BT228" s="17"/>
      <c r="BU228" s="17"/>
      <c r="BV228" s="19">
        <f t="shared" si="38"/>
        <v>11</v>
      </c>
      <c r="BW228" s="24" t="s">
        <v>1043</v>
      </c>
      <c r="BX228" s="129"/>
      <c r="BY228" s="19">
        <f t="shared" si="39"/>
        <v>20</v>
      </c>
      <c r="BZ228" s="450" t="s">
        <v>1079</v>
      </c>
      <c r="CA228" s="203" t="s">
        <v>1080</v>
      </c>
      <c r="CB228" s="137">
        <f t="shared" si="40"/>
        <v>29</v>
      </c>
      <c r="CC228" s="143" t="s">
        <v>976</v>
      </c>
      <c r="CD228" s="451" t="s">
        <v>978</v>
      </c>
      <c r="CE228" s="19">
        <f t="shared" si="41"/>
        <v>37</v>
      </c>
      <c r="CF228" s="517" t="s">
        <v>1151</v>
      </c>
      <c r="CG228" s="43" t="s">
        <v>985</v>
      </c>
      <c r="CH228" s="19">
        <f t="shared" si="42"/>
        <v>46</v>
      </c>
      <c r="CI228" s="24"/>
      <c r="CJ228" s="31"/>
    </row>
    <row r="229" spans="1:88" ht="153" customHeight="1">
      <c r="B229" s="38">
        <f t="shared" si="36"/>
        <v>34</v>
      </c>
      <c r="C229" s="16">
        <f t="shared" si="37"/>
        <v>44459</v>
      </c>
      <c r="D229" s="16"/>
      <c r="E229" s="19"/>
      <c r="F229" s="17"/>
      <c r="G229" s="17"/>
      <c r="H229" s="19"/>
      <c r="I229" s="17"/>
      <c r="J229" s="17"/>
      <c r="K229" s="19"/>
      <c r="L229" s="17"/>
      <c r="M229" s="17"/>
      <c r="N229" s="19"/>
      <c r="O229" s="17"/>
      <c r="P229" s="17"/>
      <c r="Q229" s="19"/>
      <c r="R229" s="17"/>
      <c r="S229" s="17"/>
      <c r="T229" s="19"/>
      <c r="U229" s="17"/>
      <c r="V229" s="17"/>
      <c r="W229" s="19"/>
      <c r="X229" s="17"/>
      <c r="Y229" s="17"/>
      <c r="Z229" s="19"/>
      <c r="AA229" s="17"/>
      <c r="AB229" s="17"/>
      <c r="AC229" s="19"/>
      <c r="AD229" s="17"/>
      <c r="AE229" s="17"/>
      <c r="AF229" s="19"/>
      <c r="AG229" s="17"/>
      <c r="AH229" s="17"/>
      <c r="AI229" s="19"/>
      <c r="AJ229" s="17"/>
      <c r="AK229" s="17"/>
      <c r="AL229" s="17"/>
      <c r="AM229" s="17"/>
      <c r="AN229" s="17"/>
      <c r="AO229" s="19"/>
      <c r="AP229" s="17"/>
      <c r="AQ229" s="17"/>
      <c r="AR229" s="19"/>
      <c r="AS229" s="17"/>
      <c r="AT229" s="17"/>
      <c r="AU229" s="19"/>
      <c r="AV229" s="17"/>
      <c r="AW229" s="17"/>
      <c r="AX229" s="19"/>
      <c r="AY229" s="17"/>
      <c r="AZ229" s="17"/>
      <c r="BA229" s="19"/>
      <c r="BB229" s="17"/>
      <c r="BC229" s="17"/>
      <c r="BD229" s="19"/>
      <c r="BE229" s="17"/>
      <c r="BF229" s="17"/>
      <c r="BG229" s="19"/>
      <c r="BH229" s="17"/>
      <c r="BI229" s="17"/>
      <c r="BJ229" s="19"/>
      <c r="BK229" s="17"/>
      <c r="BL229" s="17"/>
      <c r="BM229" s="19"/>
      <c r="BN229" s="17"/>
      <c r="BO229" s="17"/>
      <c r="BP229" s="19"/>
      <c r="BQ229" s="17"/>
      <c r="BR229" s="17"/>
      <c r="BS229" s="19">
        <f t="shared" si="44"/>
        <v>2</v>
      </c>
      <c r="BT229" s="17"/>
      <c r="BU229" s="17"/>
      <c r="BV229" s="19">
        <f t="shared" si="38"/>
        <v>10</v>
      </c>
      <c r="BW229" s="224"/>
      <c r="BX229" s="318" t="s">
        <v>546</v>
      </c>
      <c r="BY229" s="19">
        <f t="shared" si="39"/>
        <v>19</v>
      </c>
      <c r="BZ229" s="136" t="s">
        <v>1067</v>
      </c>
      <c r="CA229" s="42" t="s">
        <v>636</v>
      </c>
      <c r="CB229" s="19">
        <f t="shared" si="40"/>
        <v>28</v>
      </c>
      <c r="CC229" s="264" t="s">
        <v>972</v>
      </c>
      <c r="CD229" s="43" t="s">
        <v>1078</v>
      </c>
      <c r="CE229" s="19">
        <f t="shared" si="41"/>
        <v>36</v>
      </c>
      <c r="CF229" s="23" t="s">
        <v>1154</v>
      </c>
      <c r="CG229" s="205" t="s">
        <v>1030</v>
      </c>
      <c r="CH229" s="19">
        <f t="shared" si="42"/>
        <v>45</v>
      </c>
      <c r="CI229" s="24" t="s">
        <v>769</v>
      </c>
      <c r="CJ229" s="314"/>
    </row>
    <row r="230" spans="1:88" ht="143.25" customHeight="1">
      <c r="B230" s="38">
        <f t="shared" si="36"/>
        <v>35</v>
      </c>
      <c r="C230" s="16">
        <f t="shared" si="37"/>
        <v>44466</v>
      </c>
      <c r="D230" s="16"/>
      <c r="E230" s="19"/>
      <c r="F230" s="17"/>
      <c r="G230" s="17"/>
      <c r="H230" s="19"/>
      <c r="I230" s="17"/>
      <c r="J230" s="17"/>
      <c r="K230" s="19"/>
      <c r="L230" s="17"/>
      <c r="M230" s="17"/>
      <c r="N230" s="19"/>
      <c r="O230" s="17"/>
      <c r="P230" s="17"/>
      <c r="Q230" s="19"/>
      <c r="R230" s="17"/>
      <c r="S230" s="17"/>
      <c r="T230" s="19"/>
      <c r="U230" s="17"/>
      <c r="V230" s="17"/>
      <c r="W230" s="19"/>
      <c r="X230" s="17"/>
      <c r="Y230" s="17"/>
      <c r="Z230" s="19"/>
      <c r="AA230" s="17"/>
      <c r="AB230" s="17"/>
      <c r="AC230" s="19"/>
      <c r="AD230" s="17"/>
      <c r="AE230" s="17"/>
      <c r="AF230" s="19"/>
      <c r="AG230" s="17"/>
      <c r="AH230" s="17"/>
      <c r="AI230" s="19"/>
      <c r="AJ230" s="17"/>
      <c r="AK230" s="17"/>
      <c r="AL230" s="17"/>
      <c r="AM230" s="17"/>
      <c r="AN230" s="17"/>
      <c r="AO230" s="19"/>
      <c r="AP230" s="17"/>
      <c r="AQ230" s="17"/>
      <c r="AR230" s="19"/>
      <c r="AS230" s="17"/>
      <c r="AT230" s="17"/>
      <c r="AU230" s="19"/>
      <c r="AV230" s="17"/>
      <c r="AW230" s="17"/>
      <c r="AX230" s="19"/>
      <c r="AY230" s="17"/>
      <c r="AZ230" s="17"/>
      <c r="BA230" s="19"/>
      <c r="BB230" s="17"/>
      <c r="BC230" s="17"/>
      <c r="BD230" s="19"/>
      <c r="BE230" s="17"/>
      <c r="BF230" s="17"/>
      <c r="BG230" s="19"/>
      <c r="BH230" s="17"/>
      <c r="BI230" s="17"/>
      <c r="BJ230" s="19"/>
      <c r="BK230" s="17"/>
      <c r="BL230" s="17"/>
      <c r="BM230" s="19"/>
      <c r="BN230" s="17"/>
      <c r="BO230" s="17"/>
      <c r="BP230" s="19"/>
      <c r="BQ230" s="17"/>
      <c r="BR230" s="17"/>
      <c r="BS230" s="19">
        <f t="shared" si="44"/>
        <v>1</v>
      </c>
      <c r="BT230" s="17"/>
      <c r="BU230" s="17"/>
      <c r="BV230" s="19">
        <f t="shared" si="38"/>
        <v>9</v>
      </c>
      <c r="BW230" s="250"/>
      <c r="BX230" s="17" t="s">
        <v>408</v>
      </c>
      <c r="BY230" s="19">
        <f t="shared" si="39"/>
        <v>18</v>
      </c>
      <c r="BZ230" s="24" t="s">
        <v>1082</v>
      </c>
      <c r="CA230" s="309" t="s">
        <v>1038</v>
      </c>
      <c r="CB230" s="19">
        <f t="shared" si="40"/>
        <v>27</v>
      </c>
      <c r="CC230" s="264" t="s">
        <v>1077</v>
      </c>
      <c r="CD230" s="142" t="s">
        <v>1090</v>
      </c>
      <c r="CE230" s="19">
        <f t="shared" si="41"/>
        <v>35</v>
      </c>
      <c r="CF230" s="147" t="s">
        <v>958</v>
      </c>
      <c r="CG230" s="205" t="s">
        <v>789</v>
      </c>
      <c r="CH230" s="19">
        <f t="shared" si="42"/>
        <v>44</v>
      </c>
      <c r="CI230" s="24"/>
      <c r="CJ230" s="57"/>
    </row>
    <row r="231" spans="1:88" ht="138" customHeight="1">
      <c r="B231" s="38">
        <f t="shared" si="36"/>
        <v>36</v>
      </c>
      <c r="C231" s="16">
        <f t="shared" si="37"/>
        <v>44473</v>
      </c>
      <c r="D231" s="16"/>
      <c r="E231" s="19"/>
      <c r="F231" s="17"/>
      <c r="G231" s="17"/>
      <c r="H231" s="19"/>
      <c r="I231" s="17"/>
      <c r="J231" s="17"/>
      <c r="K231" s="19"/>
      <c r="L231" s="17"/>
      <c r="M231" s="17"/>
      <c r="N231" s="19"/>
      <c r="O231" s="17"/>
      <c r="P231" s="17"/>
      <c r="Q231" s="19"/>
      <c r="R231" s="17"/>
      <c r="S231" s="17"/>
      <c r="T231" s="19"/>
      <c r="U231" s="17"/>
      <c r="V231" s="17"/>
      <c r="W231" s="19"/>
      <c r="X231" s="17"/>
      <c r="Y231" s="17"/>
      <c r="Z231" s="19"/>
      <c r="AA231" s="17"/>
      <c r="AB231" s="17"/>
      <c r="AC231" s="19"/>
      <c r="AD231" s="17"/>
      <c r="AE231" s="17"/>
      <c r="AF231" s="19"/>
      <c r="AG231" s="17"/>
      <c r="AH231" s="17"/>
      <c r="AI231" s="19"/>
      <c r="AJ231" s="17"/>
      <c r="AK231" s="17"/>
      <c r="AL231" s="17"/>
      <c r="AM231" s="17"/>
      <c r="AN231" s="17"/>
      <c r="AO231" s="19"/>
      <c r="AP231" s="17"/>
      <c r="AQ231" s="17"/>
      <c r="AR231" s="19"/>
      <c r="AS231" s="17"/>
      <c r="AT231" s="17"/>
      <c r="AU231" s="19"/>
      <c r="AV231" s="17"/>
      <c r="AW231" s="17"/>
      <c r="AX231" s="19"/>
      <c r="AY231" s="17"/>
      <c r="AZ231" s="17"/>
      <c r="BA231" s="19"/>
      <c r="BB231" s="17"/>
      <c r="BC231" s="17"/>
      <c r="BD231" s="19"/>
      <c r="BE231" s="17"/>
      <c r="BF231" s="17"/>
      <c r="BG231" s="19"/>
      <c r="BH231" s="17"/>
      <c r="BI231" s="17"/>
      <c r="BJ231" s="19"/>
      <c r="BK231" s="17"/>
      <c r="BL231" s="17"/>
      <c r="BM231" s="19"/>
      <c r="BN231" s="17"/>
      <c r="BO231" s="17"/>
      <c r="BP231" s="19"/>
      <c r="BQ231" s="17"/>
      <c r="BR231" s="17"/>
      <c r="BS231" s="19">
        <v>0</v>
      </c>
      <c r="BT231" s="17" t="s">
        <v>311</v>
      </c>
      <c r="BU231" s="17"/>
      <c r="BV231" s="19">
        <f t="shared" si="38"/>
        <v>8</v>
      </c>
      <c r="BW231" s="250"/>
      <c r="BX231" s="17"/>
      <c r="BY231" s="19">
        <f t="shared" si="39"/>
        <v>17</v>
      </c>
      <c r="BZ231" s="24" t="s">
        <v>1083</v>
      </c>
      <c r="CA231" s="309"/>
      <c r="CB231" s="19">
        <f t="shared" si="40"/>
        <v>26</v>
      </c>
      <c r="CC231" s="264" t="s">
        <v>661</v>
      </c>
      <c r="CD231" s="142"/>
      <c r="CE231" s="19">
        <f t="shared" si="41"/>
        <v>34</v>
      </c>
      <c r="CF231" s="147" t="s">
        <v>1155</v>
      </c>
      <c r="CG231" s="205" t="s">
        <v>1150</v>
      </c>
      <c r="CH231" s="19">
        <f t="shared" si="42"/>
        <v>43</v>
      </c>
      <c r="CI231" s="360"/>
      <c r="CJ231" s="205"/>
    </row>
    <row r="232" spans="1:88" ht="129.75" customHeight="1">
      <c r="B232" s="38">
        <f t="shared" si="36"/>
        <v>37</v>
      </c>
      <c r="C232" s="16">
        <f t="shared" si="37"/>
        <v>44480</v>
      </c>
      <c r="D232" s="16"/>
      <c r="E232" s="19"/>
      <c r="F232" s="17"/>
      <c r="G232" s="17"/>
      <c r="H232" s="19"/>
      <c r="I232" s="17"/>
      <c r="J232" s="17"/>
      <c r="K232" s="19"/>
      <c r="L232" s="17"/>
      <c r="M232" s="17"/>
      <c r="N232" s="19"/>
      <c r="O232" s="17"/>
      <c r="P232" s="17"/>
      <c r="Q232" s="19"/>
      <c r="R232" s="17"/>
      <c r="S232" s="17"/>
      <c r="T232" s="19"/>
      <c r="U232" s="17"/>
      <c r="V232" s="17"/>
      <c r="W232" s="19"/>
      <c r="X232" s="17"/>
      <c r="Y232" s="17"/>
      <c r="Z232" s="19"/>
      <c r="AA232" s="17"/>
      <c r="AB232" s="17"/>
      <c r="AC232" s="19"/>
      <c r="AD232" s="17"/>
      <c r="AE232" s="17"/>
      <c r="AF232" s="19"/>
      <c r="AG232" s="17"/>
      <c r="AH232" s="17"/>
      <c r="AI232" s="19"/>
      <c r="AJ232" s="17"/>
      <c r="AK232" s="17"/>
      <c r="AL232" s="17"/>
      <c r="AM232" s="17"/>
      <c r="AN232" s="17"/>
      <c r="AO232" s="19"/>
      <c r="AP232" s="17"/>
      <c r="AQ232" s="17"/>
      <c r="AR232" s="19"/>
      <c r="AS232" s="17"/>
      <c r="AT232" s="17"/>
      <c r="AU232" s="19"/>
      <c r="AV232" s="17"/>
      <c r="AW232" s="17"/>
      <c r="AX232" s="19"/>
      <c r="AY232" s="17"/>
      <c r="AZ232" s="17"/>
      <c r="BA232" s="19"/>
      <c r="BB232" s="17"/>
      <c r="BC232" s="17"/>
      <c r="BD232" s="19"/>
      <c r="BE232" s="17"/>
      <c r="BF232" s="17"/>
      <c r="BG232" s="19"/>
      <c r="BH232" s="17"/>
      <c r="BI232" s="17"/>
      <c r="BJ232" s="19"/>
      <c r="BK232" s="17"/>
      <c r="BL232" s="17"/>
      <c r="BM232" s="19"/>
      <c r="BN232" s="17"/>
      <c r="BO232" s="17"/>
      <c r="BP232" s="19"/>
      <c r="BQ232" s="17"/>
      <c r="BR232" s="17"/>
      <c r="BS232" s="19"/>
      <c r="BT232" s="17"/>
      <c r="BU232" s="17"/>
      <c r="BV232" s="19">
        <f t="shared" si="38"/>
        <v>7</v>
      </c>
      <c r="BW232" s="17"/>
      <c r="BX232" s="17" t="s">
        <v>162</v>
      </c>
      <c r="BY232" s="19">
        <f t="shared" si="39"/>
        <v>16</v>
      </c>
      <c r="BZ232" s="136" t="s">
        <v>917</v>
      </c>
      <c r="CA232" s="52" t="s">
        <v>1103</v>
      </c>
      <c r="CB232" s="19">
        <f t="shared" si="40"/>
        <v>25</v>
      </c>
      <c r="CC232" s="491"/>
      <c r="CD232" s="20" t="s">
        <v>1091</v>
      </c>
      <c r="CE232" s="19">
        <f t="shared" si="41"/>
        <v>33</v>
      </c>
      <c r="CF232" s="147" t="s">
        <v>1157</v>
      </c>
      <c r="CG232" s="317" t="s">
        <v>988</v>
      </c>
      <c r="CH232" s="19">
        <f t="shared" si="42"/>
        <v>42</v>
      </c>
      <c r="CI232" s="24" t="s">
        <v>773</v>
      </c>
      <c r="CJ232" s="317" t="s">
        <v>982</v>
      </c>
    </row>
    <row r="233" spans="1:88" ht="100.5" customHeight="1">
      <c r="B233" s="38">
        <f t="shared" si="36"/>
        <v>38</v>
      </c>
      <c r="C233" s="16">
        <f t="shared" si="37"/>
        <v>44487</v>
      </c>
      <c r="D233" s="16"/>
      <c r="E233" s="19"/>
      <c r="F233" s="17"/>
      <c r="G233" s="17"/>
      <c r="H233" s="19"/>
      <c r="I233" s="17"/>
      <c r="J233" s="17"/>
      <c r="K233" s="19"/>
      <c r="L233" s="17"/>
      <c r="M233" s="17"/>
      <c r="N233" s="19"/>
      <c r="O233" s="17"/>
      <c r="P233" s="17"/>
      <c r="Q233" s="19"/>
      <c r="R233" s="17"/>
      <c r="S233" s="17"/>
      <c r="T233" s="19"/>
      <c r="U233" s="17"/>
      <c r="V233" s="17"/>
      <c r="W233" s="19"/>
      <c r="X233" s="17"/>
      <c r="Y233" s="17"/>
      <c r="Z233" s="19"/>
      <c r="AA233" s="17"/>
      <c r="AB233" s="17"/>
      <c r="AC233" s="19"/>
      <c r="AD233" s="17"/>
      <c r="AE233" s="17"/>
      <c r="AF233" s="19"/>
      <c r="AG233" s="17"/>
      <c r="AH233" s="17"/>
      <c r="AI233" s="19"/>
      <c r="AJ233" s="17"/>
      <c r="AK233" s="17"/>
      <c r="AL233" s="17"/>
      <c r="AM233" s="17"/>
      <c r="AN233" s="17"/>
      <c r="AO233" s="19"/>
      <c r="AP233" s="17"/>
      <c r="AQ233" s="17"/>
      <c r="AR233" s="19"/>
      <c r="AS233" s="17"/>
      <c r="AT233" s="17"/>
      <c r="AU233" s="19"/>
      <c r="AV233" s="17"/>
      <c r="AW233" s="17"/>
      <c r="AX233" s="19"/>
      <c r="AY233" s="17"/>
      <c r="AZ233" s="17"/>
      <c r="BA233" s="19"/>
      <c r="BB233" s="17"/>
      <c r="BC233" s="17"/>
      <c r="BD233" s="19"/>
      <c r="BE233" s="17"/>
      <c r="BF233" s="17"/>
      <c r="BG233" s="19"/>
      <c r="BH233" s="17"/>
      <c r="BI233" s="17"/>
      <c r="BJ233" s="19"/>
      <c r="BK233" s="17"/>
      <c r="BL233" s="17"/>
      <c r="BM233" s="19"/>
      <c r="BN233" s="17"/>
      <c r="BO233" s="17"/>
      <c r="BP233" s="19"/>
      <c r="BQ233" s="17"/>
      <c r="BR233" s="17"/>
      <c r="BS233" s="19"/>
      <c r="BT233" s="17"/>
      <c r="BU233" s="17"/>
      <c r="BV233" s="19">
        <f t="shared" si="38"/>
        <v>6</v>
      </c>
      <c r="BW233" s="17"/>
      <c r="BX233" s="17"/>
      <c r="BY233" s="19">
        <f t="shared" si="39"/>
        <v>15</v>
      </c>
      <c r="BZ233" s="24" t="s">
        <v>1026</v>
      </c>
      <c r="CA233" s="43"/>
      <c r="CB233" s="19">
        <f t="shared" si="40"/>
        <v>24</v>
      </c>
      <c r="CC233" s="491"/>
      <c r="CD233" s="26" t="s">
        <v>1089</v>
      </c>
      <c r="CE233" s="19">
        <f t="shared" si="41"/>
        <v>32</v>
      </c>
      <c r="CF233" s="22" t="s">
        <v>974</v>
      </c>
      <c r="CG233" s="20" t="s">
        <v>1156</v>
      </c>
      <c r="CH233" s="19">
        <f t="shared" si="42"/>
        <v>41</v>
      </c>
      <c r="CI233" s="24" t="s">
        <v>766</v>
      </c>
      <c r="CJ233" s="43" t="s">
        <v>987</v>
      </c>
    </row>
    <row r="234" spans="1:88" ht="112.5" customHeight="1">
      <c r="B234" s="38">
        <f t="shared" si="36"/>
        <v>39</v>
      </c>
      <c r="C234" s="16">
        <f t="shared" si="37"/>
        <v>44494</v>
      </c>
      <c r="D234" s="16"/>
      <c r="E234" s="19"/>
      <c r="F234" s="17"/>
      <c r="G234" s="17"/>
      <c r="H234" s="19"/>
      <c r="I234" s="17"/>
      <c r="J234" s="17"/>
      <c r="K234" s="19"/>
      <c r="L234" s="17"/>
      <c r="M234" s="17"/>
      <c r="N234" s="19"/>
      <c r="O234" s="17"/>
      <c r="P234" s="17"/>
      <c r="Q234" s="19"/>
      <c r="R234" s="17"/>
      <c r="S234" s="17"/>
      <c r="T234" s="19"/>
      <c r="U234" s="17"/>
      <c r="V234" s="17"/>
      <c r="W234" s="19"/>
      <c r="X234" s="17"/>
      <c r="Y234" s="17"/>
      <c r="Z234" s="19"/>
      <c r="AA234" s="17"/>
      <c r="AB234" s="17"/>
      <c r="AC234" s="19"/>
      <c r="AD234" s="17"/>
      <c r="AE234" s="17"/>
      <c r="AF234" s="19"/>
      <c r="AG234" s="17"/>
      <c r="AH234" s="17"/>
      <c r="AI234" s="19"/>
      <c r="AJ234" s="17"/>
      <c r="AK234" s="17"/>
      <c r="AL234" s="17"/>
      <c r="AM234" s="17"/>
      <c r="AN234" s="17"/>
      <c r="AO234" s="19"/>
      <c r="AP234" s="17"/>
      <c r="AQ234" s="17"/>
      <c r="AR234" s="19"/>
      <c r="AS234" s="17"/>
      <c r="AT234" s="17"/>
      <c r="AU234" s="19"/>
      <c r="AV234" s="17"/>
      <c r="AW234" s="17"/>
      <c r="AX234" s="19"/>
      <c r="AY234" s="17"/>
      <c r="AZ234" s="17"/>
      <c r="BA234" s="19"/>
      <c r="BB234" s="17"/>
      <c r="BC234" s="17"/>
      <c r="BD234" s="19"/>
      <c r="BE234" s="17"/>
      <c r="BF234" s="17"/>
      <c r="BG234" s="19"/>
      <c r="BH234" s="17"/>
      <c r="BI234" s="17"/>
      <c r="BJ234" s="19"/>
      <c r="BK234" s="17"/>
      <c r="BL234" s="17"/>
      <c r="BM234" s="19"/>
      <c r="BN234" s="17"/>
      <c r="BO234" s="17"/>
      <c r="BP234" s="19"/>
      <c r="BQ234" s="17"/>
      <c r="BR234" s="17"/>
      <c r="BS234" s="19"/>
      <c r="BT234" s="17"/>
      <c r="BU234" s="17"/>
      <c r="BV234" s="19">
        <f t="shared" si="38"/>
        <v>5</v>
      </c>
      <c r="BW234" s="17"/>
      <c r="BX234" s="17"/>
      <c r="BY234" s="19">
        <f t="shared" si="39"/>
        <v>14</v>
      </c>
      <c r="BZ234" s="224"/>
      <c r="CA234" s="43"/>
      <c r="CB234" s="19">
        <f t="shared" si="40"/>
        <v>23</v>
      </c>
      <c r="CC234" s="450" t="s">
        <v>1121</v>
      </c>
      <c r="CD234" s="26" t="s">
        <v>1092</v>
      </c>
      <c r="CE234" s="19">
        <f t="shared" si="41"/>
        <v>31</v>
      </c>
      <c r="CF234" s="22" t="s">
        <v>1130</v>
      </c>
      <c r="CG234" s="317" t="s">
        <v>646</v>
      </c>
      <c r="CH234" s="19">
        <f t="shared" si="42"/>
        <v>40</v>
      </c>
      <c r="CI234" s="24"/>
      <c r="CJ234" s="43" t="s">
        <v>1046</v>
      </c>
    </row>
    <row r="235" spans="1:88" ht="98.25" customHeight="1">
      <c r="A235" s="464" t="s">
        <v>1066</v>
      </c>
      <c r="B235" s="38">
        <f t="shared" si="36"/>
        <v>40</v>
      </c>
      <c r="C235" s="463">
        <f t="shared" si="37"/>
        <v>44501</v>
      </c>
      <c r="D235" s="16"/>
      <c r="E235" s="19"/>
      <c r="F235" s="17"/>
      <c r="G235" s="17"/>
      <c r="H235" s="19"/>
      <c r="I235" s="17"/>
      <c r="J235" s="17"/>
      <c r="K235" s="19"/>
      <c r="L235" s="17"/>
      <c r="M235" s="17"/>
      <c r="N235" s="19"/>
      <c r="O235" s="17"/>
      <c r="P235" s="17"/>
      <c r="Q235" s="19"/>
      <c r="R235" s="17"/>
      <c r="S235" s="17"/>
      <c r="T235" s="19"/>
      <c r="U235" s="17"/>
      <c r="V235" s="17"/>
      <c r="W235" s="19"/>
      <c r="X235" s="17"/>
      <c r="Y235" s="17"/>
      <c r="Z235" s="19"/>
      <c r="AA235" s="17"/>
      <c r="AB235" s="17"/>
      <c r="AC235" s="19"/>
      <c r="AD235" s="17"/>
      <c r="AE235" s="17"/>
      <c r="AF235" s="19"/>
      <c r="AG235" s="17"/>
      <c r="AH235" s="17"/>
      <c r="AI235" s="19"/>
      <c r="AJ235" s="17"/>
      <c r="AK235" s="17"/>
      <c r="AL235" s="17"/>
      <c r="AM235" s="17"/>
      <c r="AN235" s="17"/>
      <c r="AO235" s="19"/>
      <c r="AP235" s="17"/>
      <c r="AQ235" s="17"/>
      <c r="AR235" s="19"/>
      <c r="AS235" s="17"/>
      <c r="AT235" s="17"/>
      <c r="AU235" s="19"/>
      <c r="AV235" s="17"/>
      <c r="AW235" s="17"/>
      <c r="AX235" s="19"/>
      <c r="AY235" s="17"/>
      <c r="AZ235" s="17"/>
      <c r="BA235" s="19"/>
      <c r="BB235" s="17"/>
      <c r="BC235" s="17"/>
      <c r="BD235" s="19"/>
      <c r="BE235" s="17"/>
      <c r="BF235" s="17"/>
      <c r="BG235" s="19"/>
      <c r="BH235" s="17"/>
      <c r="BI235" s="17"/>
      <c r="BJ235" s="19"/>
      <c r="BK235" s="17"/>
      <c r="BL235" s="17"/>
      <c r="BM235" s="19"/>
      <c r="BN235" s="17"/>
      <c r="BO235" s="17"/>
      <c r="BP235" s="19"/>
      <c r="BQ235" s="17"/>
      <c r="BR235" s="17"/>
      <c r="BS235" s="19"/>
      <c r="BT235" s="17"/>
      <c r="BU235" s="17"/>
      <c r="BV235" s="19">
        <f t="shared" si="38"/>
        <v>4</v>
      </c>
      <c r="BW235" s="17"/>
      <c r="BX235" s="17"/>
      <c r="BY235" s="19">
        <f t="shared" si="39"/>
        <v>13</v>
      </c>
      <c r="BZ235" s="24" t="s">
        <v>1042</v>
      </c>
      <c r="CA235" s="319" t="s">
        <v>634</v>
      </c>
      <c r="CB235" s="19">
        <f t="shared" si="40"/>
        <v>22</v>
      </c>
      <c r="CC235" s="22" t="s">
        <v>1079</v>
      </c>
      <c r="CD235" s="26" t="s">
        <v>1080</v>
      </c>
      <c r="CE235" s="19">
        <f t="shared" si="41"/>
        <v>30</v>
      </c>
      <c r="CF235" s="274" t="s">
        <v>1158</v>
      </c>
      <c r="CG235" s="57" t="s">
        <v>1162</v>
      </c>
      <c r="CH235" s="19">
        <f t="shared" si="42"/>
        <v>39</v>
      </c>
      <c r="CI235" s="147" t="s">
        <v>643</v>
      </c>
      <c r="CJ235" s="43"/>
    </row>
    <row r="236" spans="1:88" ht="103.5" customHeight="1">
      <c r="A236" s="464" t="s">
        <v>1066</v>
      </c>
      <c r="B236" s="38">
        <f t="shared" si="36"/>
        <v>41</v>
      </c>
      <c r="C236" s="463">
        <f t="shared" si="37"/>
        <v>44508</v>
      </c>
      <c r="D236" s="16"/>
      <c r="E236" s="19"/>
      <c r="F236" s="17"/>
      <c r="G236" s="17"/>
      <c r="H236" s="19"/>
      <c r="I236" s="17"/>
      <c r="J236" s="17"/>
      <c r="K236" s="19"/>
      <c r="L236" s="17"/>
      <c r="M236" s="17"/>
      <c r="N236" s="19"/>
      <c r="O236" s="17"/>
      <c r="P236" s="17"/>
      <c r="Q236" s="19"/>
      <c r="R236" s="17"/>
      <c r="S236" s="17"/>
      <c r="T236" s="19"/>
      <c r="U236" s="17"/>
      <c r="V236" s="17"/>
      <c r="W236" s="19"/>
      <c r="X236" s="17"/>
      <c r="Y236" s="17"/>
      <c r="Z236" s="19"/>
      <c r="AA236" s="17"/>
      <c r="AB236" s="17"/>
      <c r="AC236" s="19"/>
      <c r="AD236" s="17"/>
      <c r="AE236" s="17"/>
      <c r="AF236" s="19"/>
      <c r="AG236" s="17"/>
      <c r="AH236" s="17"/>
      <c r="AI236" s="19"/>
      <c r="AJ236" s="17"/>
      <c r="AK236" s="17"/>
      <c r="AL236" s="17"/>
      <c r="AM236" s="17"/>
      <c r="AN236" s="17"/>
      <c r="AO236" s="19"/>
      <c r="AP236" s="17"/>
      <c r="AQ236" s="17"/>
      <c r="AR236" s="19"/>
      <c r="AS236" s="17"/>
      <c r="AT236" s="17"/>
      <c r="AU236" s="19"/>
      <c r="AV236" s="17"/>
      <c r="AW236" s="17"/>
      <c r="AX236" s="19"/>
      <c r="AY236" s="17"/>
      <c r="AZ236" s="17"/>
      <c r="BA236" s="19"/>
      <c r="BB236" s="17"/>
      <c r="BC236" s="17"/>
      <c r="BD236" s="19"/>
      <c r="BE236" s="17"/>
      <c r="BF236" s="17"/>
      <c r="BG236" s="19"/>
      <c r="BH236" s="17"/>
      <c r="BI236" s="17"/>
      <c r="BJ236" s="19"/>
      <c r="BK236" s="17"/>
      <c r="BL236" s="17"/>
      <c r="BM236" s="19"/>
      <c r="BN236" s="17"/>
      <c r="BO236" s="17"/>
      <c r="BP236" s="19"/>
      <c r="BQ236" s="17"/>
      <c r="BR236" s="17"/>
      <c r="BS236" s="19"/>
      <c r="BT236" s="17"/>
      <c r="BU236" s="17"/>
      <c r="BV236" s="19">
        <f t="shared" si="38"/>
        <v>3</v>
      </c>
      <c r="BW236" s="17"/>
      <c r="BX236" s="17"/>
      <c r="BY236" s="19">
        <f t="shared" si="39"/>
        <v>12</v>
      </c>
      <c r="BZ236" s="24" t="s">
        <v>1043</v>
      </c>
      <c r="CA236" s="129"/>
      <c r="CB236" s="19">
        <f t="shared" si="40"/>
        <v>21</v>
      </c>
      <c r="CC236" s="136" t="s">
        <v>1067</v>
      </c>
      <c r="CD236" s="42" t="s">
        <v>636</v>
      </c>
      <c r="CE236" s="19">
        <f t="shared" si="41"/>
        <v>29</v>
      </c>
      <c r="CF236" s="50" t="s">
        <v>1160</v>
      </c>
      <c r="CG236" s="451" t="s">
        <v>1163</v>
      </c>
      <c r="CH236" s="19">
        <f t="shared" si="42"/>
        <v>38</v>
      </c>
      <c r="CI236" s="147" t="s">
        <v>1212</v>
      </c>
      <c r="CJ236" s="43" t="s">
        <v>1176</v>
      </c>
    </row>
    <row r="237" spans="1:88" ht="141" customHeight="1">
      <c r="B237" s="38">
        <f t="shared" si="36"/>
        <v>42</v>
      </c>
      <c r="C237" s="16">
        <f t="shared" si="37"/>
        <v>44515</v>
      </c>
      <c r="D237" s="16"/>
      <c r="E237" s="19"/>
      <c r="F237" s="17"/>
      <c r="G237" s="17"/>
      <c r="H237" s="19"/>
      <c r="I237" s="17"/>
      <c r="J237" s="17"/>
      <c r="K237" s="19"/>
      <c r="L237" s="17"/>
      <c r="M237" s="17"/>
      <c r="N237" s="19"/>
      <c r="O237" s="17"/>
      <c r="P237" s="17"/>
      <c r="Q237" s="19"/>
      <c r="R237" s="17"/>
      <c r="S237" s="17"/>
      <c r="T237" s="19"/>
      <c r="U237" s="17"/>
      <c r="V237" s="17"/>
      <c r="W237" s="19"/>
      <c r="X237" s="17"/>
      <c r="Y237" s="17"/>
      <c r="Z237" s="19"/>
      <c r="AA237" s="17"/>
      <c r="AB237" s="17"/>
      <c r="AC237" s="19"/>
      <c r="AD237" s="17"/>
      <c r="AE237" s="17"/>
      <c r="AF237" s="19"/>
      <c r="AG237" s="17"/>
      <c r="AH237" s="17"/>
      <c r="AI237" s="19"/>
      <c r="AJ237" s="17"/>
      <c r="AK237" s="17"/>
      <c r="AL237" s="17"/>
      <c r="AM237" s="17"/>
      <c r="AN237" s="17"/>
      <c r="AO237" s="19"/>
      <c r="AP237" s="17"/>
      <c r="AQ237" s="17"/>
      <c r="AR237" s="19"/>
      <c r="AS237" s="17"/>
      <c r="AT237" s="17"/>
      <c r="AU237" s="19"/>
      <c r="AV237" s="17"/>
      <c r="AW237" s="17"/>
      <c r="AX237" s="19"/>
      <c r="AY237" s="17"/>
      <c r="AZ237" s="17"/>
      <c r="BA237" s="19"/>
      <c r="BB237" s="17"/>
      <c r="BC237" s="17"/>
      <c r="BD237" s="19"/>
      <c r="BE237" s="17"/>
      <c r="BF237" s="17"/>
      <c r="BG237" s="19"/>
      <c r="BH237" s="17"/>
      <c r="BI237" s="17"/>
      <c r="BJ237" s="19"/>
      <c r="BK237" s="17"/>
      <c r="BL237" s="17"/>
      <c r="BM237" s="19"/>
      <c r="BN237" s="17"/>
      <c r="BO237" s="17"/>
      <c r="BP237" s="19"/>
      <c r="BQ237" s="17"/>
      <c r="BR237" s="17"/>
      <c r="BS237" s="19"/>
      <c r="BT237" s="17"/>
      <c r="BU237" s="17"/>
      <c r="BV237" s="19">
        <f t="shared" si="38"/>
        <v>2</v>
      </c>
      <c r="BW237" s="17"/>
      <c r="BX237" s="17"/>
      <c r="BY237" s="19">
        <f t="shared" si="39"/>
        <v>11</v>
      </c>
      <c r="BZ237" s="24"/>
      <c r="CA237" s="319"/>
      <c r="CB237" s="19">
        <f t="shared" si="40"/>
        <v>20</v>
      </c>
      <c r="CC237" s="24" t="s">
        <v>1082</v>
      </c>
      <c r="CD237" s="309" t="s">
        <v>1038</v>
      </c>
      <c r="CE237" s="19">
        <f t="shared" si="41"/>
        <v>28</v>
      </c>
      <c r="CF237" s="143" t="s">
        <v>1159</v>
      </c>
      <c r="CG237" s="43" t="s">
        <v>1164</v>
      </c>
      <c r="CH237" s="19">
        <f t="shared" si="42"/>
        <v>37</v>
      </c>
      <c r="CI237" s="23" t="s">
        <v>1213</v>
      </c>
      <c r="CJ237" s="43"/>
    </row>
    <row r="238" spans="1:88" ht="131.25" customHeight="1">
      <c r="A238" s="475" t="s">
        <v>1096</v>
      </c>
      <c r="B238" s="38">
        <f t="shared" si="36"/>
        <v>43</v>
      </c>
      <c r="C238" s="45">
        <f t="shared" si="37"/>
        <v>44522</v>
      </c>
      <c r="D238" s="16"/>
      <c r="E238" s="19"/>
      <c r="F238" s="17"/>
      <c r="G238" s="17"/>
      <c r="H238" s="19"/>
      <c r="I238" s="17"/>
      <c r="J238" s="17"/>
      <c r="K238" s="19"/>
      <c r="L238" s="17"/>
      <c r="M238" s="17"/>
      <c r="N238" s="19"/>
      <c r="O238" s="17"/>
      <c r="P238" s="17"/>
      <c r="Q238" s="19"/>
      <c r="R238" s="17"/>
      <c r="S238" s="17"/>
      <c r="T238" s="19"/>
      <c r="U238" s="17"/>
      <c r="V238" s="17"/>
      <c r="W238" s="19"/>
      <c r="X238" s="17"/>
      <c r="Y238" s="17"/>
      <c r="Z238" s="19"/>
      <c r="AA238" s="17"/>
      <c r="AB238" s="17"/>
      <c r="AC238" s="19"/>
      <c r="AD238" s="17"/>
      <c r="AE238" s="17"/>
      <c r="AF238" s="19"/>
      <c r="AG238" s="17"/>
      <c r="AH238" s="17"/>
      <c r="AI238" s="19"/>
      <c r="AJ238" s="17"/>
      <c r="AK238" s="17"/>
      <c r="AL238" s="17"/>
      <c r="AM238" s="17"/>
      <c r="AN238" s="17"/>
      <c r="AO238" s="19"/>
      <c r="AP238" s="17"/>
      <c r="AQ238" s="17"/>
      <c r="AR238" s="19"/>
      <c r="AS238" s="17"/>
      <c r="AT238" s="17"/>
      <c r="AU238" s="19"/>
      <c r="AV238" s="17"/>
      <c r="AW238" s="17"/>
      <c r="AX238" s="19"/>
      <c r="AY238" s="17"/>
      <c r="AZ238" s="17"/>
      <c r="BA238" s="19"/>
      <c r="BB238" s="17"/>
      <c r="BC238" s="17"/>
      <c r="BD238" s="19"/>
      <c r="BE238" s="17"/>
      <c r="BF238" s="17"/>
      <c r="BG238" s="19"/>
      <c r="BH238" s="17"/>
      <c r="BI238" s="17"/>
      <c r="BJ238" s="19"/>
      <c r="BK238" s="17"/>
      <c r="BL238" s="17"/>
      <c r="BM238" s="19"/>
      <c r="BN238" s="17"/>
      <c r="BO238" s="17"/>
      <c r="BP238" s="19"/>
      <c r="BQ238" s="17"/>
      <c r="BR238" s="17"/>
      <c r="BS238" s="19"/>
      <c r="BT238" s="17"/>
      <c r="BU238" s="17"/>
      <c r="BV238" s="19">
        <f t="shared" si="38"/>
        <v>1</v>
      </c>
      <c r="BW238" s="17"/>
      <c r="BX238" s="17"/>
      <c r="BY238" s="19">
        <f t="shared" si="39"/>
        <v>10</v>
      </c>
      <c r="BZ238" s="24"/>
      <c r="CA238" s="129"/>
      <c r="CB238" s="19">
        <f t="shared" si="40"/>
        <v>19</v>
      </c>
      <c r="CC238" s="24" t="s">
        <v>1083</v>
      </c>
      <c r="CD238" s="309"/>
      <c r="CE238" s="19">
        <f t="shared" si="41"/>
        <v>27</v>
      </c>
      <c r="CF238" s="264" t="s">
        <v>1165</v>
      </c>
      <c r="CG238" s="43" t="s">
        <v>1161</v>
      </c>
      <c r="CH238" s="19">
        <f t="shared" si="42"/>
        <v>36</v>
      </c>
      <c r="CI238" s="23" t="s">
        <v>1214</v>
      </c>
      <c r="CJ238" s="43" t="s">
        <v>1045</v>
      </c>
    </row>
    <row r="239" spans="1:88" ht="147" customHeight="1">
      <c r="B239" s="38">
        <f t="shared" si="36"/>
        <v>44</v>
      </c>
      <c r="C239" s="16">
        <f t="shared" si="37"/>
        <v>44529</v>
      </c>
      <c r="D239" s="16"/>
      <c r="E239" s="19"/>
      <c r="F239" s="17"/>
      <c r="G239" s="17"/>
      <c r="H239" s="19"/>
      <c r="I239" s="17"/>
      <c r="J239" s="17"/>
      <c r="K239" s="19"/>
      <c r="L239" s="17"/>
      <c r="M239" s="17"/>
      <c r="N239" s="19"/>
      <c r="O239" s="17"/>
      <c r="P239" s="17"/>
      <c r="Q239" s="19"/>
      <c r="R239" s="17"/>
      <c r="S239" s="17"/>
      <c r="T239" s="19"/>
      <c r="U239" s="17"/>
      <c r="V239" s="17"/>
      <c r="W239" s="19"/>
      <c r="X239" s="17"/>
      <c r="Y239" s="17"/>
      <c r="Z239" s="19"/>
      <c r="AA239" s="17"/>
      <c r="AB239" s="17"/>
      <c r="AC239" s="19"/>
      <c r="AD239" s="17"/>
      <c r="AE239" s="17"/>
      <c r="AF239" s="19"/>
      <c r="AG239" s="17"/>
      <c r="AH239" s="17"/>
      <c r="AI239" s="19"/>
      <c r="AJ239" s="17"/>
      <c r="AK239" s="17"/>
      <c r="AL239" s="17"/>
      <c r="AM239" s="17"/>
      <c r="AN239" s="17"/>
      <c r="AO239" s="19"/>
      <c r="AP239" s="17"/>
      <c r="AQ239" s="17"/>
      <c r="AR239" s="19"/>
      <c r="AS239" s="17"/>
      <c r="AT239" s="17"/>
      <c r="AU239" s="19"/>
      <c r="AV239" s="17"/>
      <c r="AW239" s="17"/>
      <c r="AX239" s="19"/>
      <c r="AY239" s="17"/>
      <c r="AZ239" s="17"/>
      <c r="BA239" s="19"/>
      <c r="BB239" s="17"/>
      <c r="BC239" s="17"/>
      <c r="BD239" s="19"/>
      <c r="BE239" s="17"/>
      <c r="BF239" s="17"/>
      <c r="BG239" s="19"/>
      <c r="BH239" s="17"/>
      <c r="BI239" s="17"/>
      <c r="BJ239" s="19"/>
      <c r="BK239" s="17"/>
      <c r="BL239" s="17"/>
      <c r="BM239" s="19"/>
      <c r="BN239" s="17"/>
      <c r="BO239" s="17"/>
      <c r="BP239" s="19"/>
      <c r="BQ239" s="17"/>
      <c r="BR239" s="17"/>
      <c r="BS239" s="19"/>
      <c r="BT239" s="17"/>
      <c r="BU239" s="17"/>
      <c r="BV239" s="19">
        <v>0</v>
      </c>
      <c r="BW239" s="17" t="s">
        <v>311</v>
      </c>
      <c r="BX239" s="17"/>
      <c r="BY239" s="19">
        <f t="shared" si="39"/>
        <v>9</v>
      </c>
      <c r="BZ239" s="250"/>
      <c r="CA239" s="17" t="s">
        <v>408</v>
      </c>
      <c r="CB239" s="19">
        <f t="shared" si="40"/>
        <v>18</v>
      </c>
      <c r="CC239" s="136" t="s">
        <v>917</v>
      </c>
      <c r="CD239" s="52" t="s">
        <v>1039</v>
      </c>
      <c r="CE239" s="19">
        <f t="shared" si="41"/>
        <v>26</v>
      </c>
      <c r="CF239" s="264" t="s">
        <v>1166</v>
      </c>
      <c r="CG239" s="142" t="s">
        <v>1198</v>
      </c>
      <c r="CH239" s="19">
        <f t="shared" si="42"/>
        <v>35</v>
      </c>
      <c r="CI239" s="147" t="s">
        <v>1215</v>
      </c>
      <c r="CJ239" s="43" t="s">
        <v>1177</v>
      </c>
    </row>
    <row r="240" spans="1:88" ht="135.75" customHeight="1">
      <c r="B240" s="38">
        <f t="shared" si="36"/>
        <v>45</v>
      </c>
      <c r="C240" s="16">
        <f t="shared" si="37"/>
        <v>44536</v>
      </c>
      <c r="D240" s="16"/>
      <c r="E240" s="19"/>
      <c r="F240" s="17"/>
      <c r="G240" s="17"/>
      <c r="H240" s="19"/>
      <c r="I240" s="17"/>
      <c r="J240" s="17"/>
      <c r="K240" s="19"/>
      <c r="L240" s="17"/>
      <c r="M240" s="17"/>
      <c r="N240" s="19"/>
      <c r="O240" s="17"/>
      <c r="P240" s="17"/>
      <c r="Q240" s="19"/>
      <c r="R240" s="17"/>
      <c r="S240" s="17"/>
      <c r="T240" s="19"/>
      <c r="U240" s="17"/>
      <c r="V240" s="17"/>
      <c r="W240" s="19"/>
      <c r="X240" s="17"/>
      <c r="Y240" s="17"/>
      <c r="Z240" s="19"/>
      <c r="AA240" s="17"/>
      <c r="AB240" s="17"/>
      <c r="AC240" s="19"/>
      <c r="AD240" s="17"/>
      <c r="AE240" s="17"/>
      <c r="AF240" s="19"/>
      <c r="AG240" s="17"/>
      <c r="AH240" s="17"/>
      <c r="AI240" s="19"/>
      <c r="AJ240" s="17"/>
      <c r="AK240" s="17"/>
      <c r="AL240" s="17"/>
      <c r="AM240" s="17"/>
      <c r="AN240" s="17"/>
      <c r="AO240" s="19"/>
      <c r="AP240" s="17"/>
      <c r="AQ240" s="17"/>
      <c r="AR240" s="19"/>
      <c r="AS240" s="17"/>
      <c r="AT240" s="17"/>
      <c r="AU240" s="19"/>
      <c r="AV240" s="17"/>
      <c r="AW240" s="17"/>
      <c r="AX240" s="19"/>
      <c r="AY240" s="17"/>
      <c r="AZ240" s="17"/>
      <c r="BA240" s="19"/>
      <c r="BB240" s="17"/>
      <c r="BC240" s="17"/>
      <c r="BD240" s="19"/>
      <c r="BE240" s="17"/>
      <c r="BF240" s="17"/>
      <c r="BG240" s="19"/>
      <c r="BH240" s="17"/>
      <c r="BI240" s="17"/>
      <c r="BJ240" s="19"/>
      <c r="BK240" s="17"/>
      <c r="BL240" s="17"/>
      <c r="BM240" s="19"/>
      <c r="BN240" s="17"/>
      <c r="BO240" s="17"/>
      <c r="BP240" s="19"/>
      <c r="BQ240" s="17"/>
      <c r="BR240" s="17"/>
      <c r="BS240" s="19"/>
      <c r="BT240" s="17"/>
      <c r="BU240" s="17"/>
      <c r="BV240" s="19"/>
      <c r="BW240" s="17"/>
      <c r="BX240" s="17"/>
      <c r="BY240" s="19">
        <f t="shared" si="39"/>
        <v>8</v>
      </c>
      <c r="BZ240" s="250"/>
      <c r="CA240" s="17"/>
      <c r="CB240" s="19">
        <f t="shared" si="40"/>
        <v>17</v>
      </c>
      <c r="CC240" s="492"/>
      <c r="CD240" s="309"/>
      <c r="CE240" s="19">
        <f t="shared" si="41"/>
        <v>25</v>
      </c>
      <c r="CF240" s="264" t="s">
        <v>1167</v>
      </c>
      <c r="CG240" s="26" t="s">
        <v>1197</v>
      </c>
      <c r="CH240" s="19">
        <f t="shared" si="42"/>
        <v>34</v>
      </c>
      <c r="CI240" s="147" t="s">
        <v>1209</v>
      </c>
      <c r="CJ240" s="43" t="s">
        <v>985</v>
      </c>
    </row>
    <row r="241" spans="1:88" ht="163.5" customHeight="1">
      <c r="B241" s="38">
        <f t="shared" si="36"/>
        <v>46</v>
      </c>
      <c r="C241" s="16">
        <f t="shared" si="37"/>
        <v>44543</v>
      </c>
      <c r="D241" s="16"/>
      <c r="E241" s="19"/>
      <c r="F241" s="17"/>
      <c r="G241" s="17"/>
      <c r="H241" s="19"/>
      <c r="I241" s="17"/>
      <c r="J241" s="17"/>
      <c r="K241" s="19"/>
      <c r="L241" s="17"/>
      <c r="M241" s="17"/>
      <c r="N241" s="19"/>
      <c r="O241" s="17"/>
      <c r="P241" s="17"/>
      <c r="Q241" s="19"/>
      <c r="R241" s="17"/>
      <c r="S241" s="17"/>
      <c r="T241" s="19"/>
      <c r="U241" s="17"/>
      <c r="V241" s="17"/>
      <c r="W241" s="19"/>
      <c r="X241" s="17"/>
      <c r="Y241" s="17"/>
      <c r="Z241" s="19"/>
      <c r="AA241" s="17"/>
      <c r="AB241" s="17"/>
      <c r="AC241" s="19"/>
      <c r="AD241" s="17"/>
      <c r="AE241" s="17"/>
      <c r="AF241" s="19"/>
      <c r="AG241" s="17"/>
      <c r="AH241" s="17"/>
      <c r="AI241" s="19"/>
      <c r="AJ241" s="17"/>
      <c r="AK241" s="17"/>
      <c r="AL241" s="17"/>
      <c r="AM241" s="17"/>
      <c r="AN241" s="17"/>
      <c r="AO241" s="19"/>
      <c r="AP241" s="17"/>
      <c r="AQ241" s="17"/>
      <c r="AR241" s="19"/>
      <c r="AS241" s="17"/>
      <c r="AT241" s="17"/>
      <c r="AU241" s="19"/>
      <c r="AV241" s="17"/>
      <c r="AW241" s="17"/>
      <c r="AX241" s="19"/>
      <c r="AY241" s="17"/>
      <c r="AZ241" s="17"/>
      <c r="BA241" s="19"/>
      <c r="BB241" s="17"/>
      <c r="BC241" s="17"/>
      <c r="BD241" s="19"/>
      <c r="BE241" s="17"/>
      <c r="BF241" s="17"/>
      <c r="BG241" s="19"/>
      <c r="BH241" s="17"/>
      <c r="BI241" s="17"/>
      <c r="BJ241" s="19"/>
      <c r="BK241" s="17"/>
      <c r="BL241" s="17"/>
      <c r="BM241" s="19"/>
      <c r="BN241" s="17"/>
      <c r="BO241" s="17"/>
      <c r="BP241" s="19"/>
      <c r="BQ241" s="17"/>
      <c r="BR241" s="17"/>
      <c r="BS241" s="19"/>
      <c r="BT241" s="17"/>
      <c r="BU241" s="17"/>
      <c r="BV241" s="19"/>
      <c r="BW241" s="17"/>
      <c r="BX241" s="17"/>
      <c r="BY241" s="19">
        <f t="shared" si="39"/>
        <v>7</v>
      </c>
      <c r="BZ241" s="17"/>
      <c r="CA241" s="17" t="s">
        <v>162</v>
      </c>
      <c r="CB241" s="19">
        <f t="shared" si="40"/>
        <v>16</v>
      </c>
      <c r="CC241" s="136"/>
      <c r="CD241" s="52"/>
      <c r="CE241" s="19">
        <f t="shared" si="41"/>
        <v>24</v>
      </c>
      <c r="CF241" s="264" t="s">
        <v>1168</v>
      </c>
      <c r="CG241" s="20" t="s">
        <v>1207</v>
      </c>
      <c r="CH241" s="19">
        <f t="shared" si="42"/>
        <v>33</v>
      </c>
      <c r="CI241" s="518" t="s">
        <v>1211</v>
      </c>
      <c r="CJ241" s="205" t="s">
        <v>1030</v>
      </c>
    </row>
    <row r="242" spans="1:88" ht="150.75" customHeight="1">
      <c r="B242" s="38">
        <f t="shared" si="36"/>
        <v>47</v>
      </c>
      <c r="C242" s="45">
        <f t="shared" si="37"/>
        <v>44550</v>
      </c>
      <c r="D242" s="16"/>
      <c r="E242" s="19"/>
      <c r="F242" s="17"/>
      <c r="G242" s="17"/>
      <c r="H242" s="19"/>
      <c r="I242" s="17"/>
      <c r="J242" s="17"/>
      <c r="K242" s="19"/>
      <c r="L242" s="17"/>
      <c r="M242" s="17"/>
      <c r="N242" s="19"/>
      <c r="O242" s="17"/>
      <c r="P242" s="17"/>
      <c r="Q242" s="19"/>
      <c r="R242" s="17"/>
      <c r="S242" s="17"/>
      <c r="T242" s="19"/>
      <c r="U242" s="17"/>
      <c r="V242" s="17"/>
      <c r="W242" s="19"/>
      <c r="X242" s="17"/>
      <c r="Y242" s="17"/>
      <c r="Z242" s="19"/>
      <c r="AA242" s="17"/>
      <c r="AB242" s="17"/>
      <c r="AC242" s="19"/>
      <c r="AD242" s="17"/>
      <c r="AE242" s="17"/>
      <c r="AF242" s="19"/>
      <c r="AG242" s="17"/>
      <c r="AH242" s="17"/>
      <c r="AI242" s="19"/>
      <c r="AJ242" s="17"/>
      <c r="AK242" s="17"/>
      <c r="AL242" s="17"/>
      <c r="AM242" s="17"/>
      <c r="AN242" s="17"/>
      <c r="AO242" s="19"/>
      <c r="AP242" s="17"/>
      <c r="AQ242" s="17"/>
      <c r="AR242" s="19"/>
      <c r="AS242" s="17"/>
      <c r="AT242" s="17"/>
      <c r="AU242" s="19"/>
      <c r="AV242" s="17"/>
      <c r="AW242" s="17"/>
      <c r="AX242" s="19"/>
      <c r="AY242" s="17"/>
      <c r="AZ242" s="17"/>
      <c r="BA242" s="19"/>
      <c r="BB242" s="17"/>
      <c r="BC242" s="17"/>
      <c r="BD242" s="19"/>
      <c r="BE242" s="17"/>
      <c r="BF242" s="17"/>
      <c r="BG242" s="19"/>
      <c r="BH242" s="17"/>
      <c r="BI242" s="17"/>
      <c r="BJ242" s="19"/>
      <c r="BK242" s="17"/>
      <c r="BL242" s="17"/>
      <c r="BM242" s="19"/>
      <c r="BN242" s="17"/>
      <c r="BO242" s="17"/>
      <c r="BP242" s="19"/>
      <c r="BQ242" s="17"/>
      <c r="BR242" s="17"/>
      <c r="BS242" s="19"/>
      <c r="BT242" s="17"/>
      <c r="BU242" s="17"/>
      <c r="BV242" s="19"/>
      <c r="BW242" s="17"/>
      <c r="BX242" s="17"/>
      <c r="BY242" s="19">
        <f t="shared" si="39"/>
        <v>6</v>
      </c>
      <c r="BZ242" s="17"/>
      <c r="CA242" s="17"/>
      <c r="CB242" s="19">
        <f t="shared" si="40"/>
        <v>15</v>
      </c>
      <c r="CC242" s="136"/>
      <c r="CD242" s="52" t="s">
        <v>1039</v>
      </c>
      <c r="CE242" s="19">
        <f t="shared" si="41"/>
        <v>23</v>
      </c>
      <c r="CF242" s="256"/>
      <c r="CG242" s="26"/>
      <c r="CH242" s="19">
        <f t="shared" si="42"/>
        <v>32</v>
      </c>
      <c r="CI242" s="518" t="s">
        <v>1210</v>
      </c>
      <c r="CJ242" s="519" t="s">
        <v>1216</v>
      </c>
    </row>
    <row r="243" spans="1:88" ht="62.25" customHeight="1">
      <c r="B243" s="38">
        <f t="shared" si="36"/>
        <v>48</v>
      </c>
      <c r="C243" s="45">
        <f t="shared" si="37"/>
        <v>44557</v>
      </c>
      <c r="D243" s="16"/>
      <c r="E243" s="19"/>
      <c r="F243" s="17"/>
      <c r="G243" s="17"/>
      <c r="H243" s="19"/>
      <c r="I243" s="17"/>
      <c r="J243" s="17"/>
      <c r="K243" s="19"/>
      <c r="L243" s="17"/>
      <c r="M243" s="17"/>
      <c r="N243" s="19"/>
      <c r="O243" s="17"/>
      <c r="P243" s="17"/>
      <c r="Q243" s="19"/>
      <c r="R243" s="17"/>
      <c r="S243" s="17"/>
      <c r="T243" s="19"/>
      <c r="U243" s="17"/>
      <c r="V243" s="17"/>
      <c r="W243" s="19"/>
      <c r="X243" s="17"/>
      <c r="Y243" s="17"/>
      <c r="Z243" s="19"/>
      <c r="AA243" s="17"/>
      <c r="AB243" s="17"/>
      <c r="AC243" s="19"/>
      <c r="AD243" s="17"/>
      <c r="AE243" s="17"/>
      <c r="AF243" s="19"/>
      <c r="AG243" s="17"/>
      <c r="AH243" s="17"/>
      <c r="AI243" s="19"/>
      <c r="AJ243" s="17"/>
      <c r="AK243" s="17"/>
      <c r="AL243" s="17"/>
      <c r="AM243" s="17"/>
      <c r="AN243" s="17"/>
      <c r="AO243" s="19"/>
      <c r="AP243" s="17"/>
      <c r="AQ243" s="17"/>
      <c r="AR243" s="19"/>
      <c r="AS243" s="17"/>
      <c r="AT243" s="17"/>
      <c r="AU243" s="19"/>
      <c r="AV243" s="17"/>
      <c r="AW243" s="17"/>
      <c r="AX243" s="19"/>
      <c r="AY243" s="17"/>
      <c r="AZ243" s="17"/>
      <c r="BA243" s="19"/>
      <c r="BB243" s="17"/>
      <c r="BC243" s="17"/>
      <c r="BD243" s="19"/>
      <c r="BE243" s="17"/>
      <c r="BF243" s="17"/>
      <c r="BG243" s="19"/>
      <c r="BH243" s="17"/>
      <c r="BI243" s="17"/>
      <c r="BJ243" s="19"/>
      <c r="BK243" s="17"/>
      <c r="BL243" s="17"/>
      <c r="BM243" s="19"/>
      <c r="BN243" s="17"/>
      <c r="BO243" s="17"/>
      <c r="BP243" s="19"/>
      <c r="BQ243" s="17"/>
      <c r="BR243" s="17"/>
      <c r="BS243" s="19"/>
      <c r="BT243" s="17"/>
      <c r="BU243" s="17"/>
      <c r="BV243" s="19"/>
      <c r="BW243" s="17"/>
      <c r="BX243" s="17"/>
      <c r="BY243" s="19">
        <f t="shared" si="39"/>
        <v>5</v>
      </c>
      <c r="BZ243" s="17"/>
      <c r="CA243" s="17"/>
      <c r="CB243" s="19">
        <f t="shared" si="40"/>
        <v>14</v>
      </c>
      <c r="CC243" s="24" t="s">
        <v>1026</v>
      </c>
      <c r="CD243" s="43"/>
      <c r="CE243" s="19">
        <f t="shared" si="41"/>
        <v>22</v>
      </c>
      <c r="CF243" s="450" t="s">
        <v>1173</v>
      </c>
      <c r="CG243" s="26" t="s">
        <v>349</v>
      </c>
      <c r="CH243" s="19">
        <f t="shared" si="42"/>
        <v>31</v>
      </c>
      <c r="CI243" s="147"/>
      <c r="CJ243" s="205" t="s">
        <v>1206</v>
      </c>
    </row>
    <row r="244" spans="1:88" ht="135" customHeight="1">
      <c r="B244" s="38">
        <f t="shared" si="36"/>
        <v>49</v>
      </c>
      <c r="C244" s="16">
        <f t="shared" si="37"/>
        <v>44564</v>
      </c>
      <c r="D244" s="16"/>
      <c r="E244" s="19"/>
      <c r="F244" s="17"/>
      <c r="G244" s="17"/>
      <c r="H244" s="19"/>
      <c r="I244" s="17"/>
      <c r="J244" s="17"/>
      <c r="K244" s="19"/>
      <c r="L244" s="17"/>
      <c r="M244" s="17"/>
      <c r="N244" s="19"/>
      <c r="O244" s="17"/>
      <c r="P244" s="17"/>
      <c r="Q244" s="19"/>
      <c r="R244" s="17"/>
      <c r="S244" s="17"/>
      <c r="T244" s="19"/>
      <c r="U244" s="17"/>
      <c r="V244" s="17"/>
      <c r="W244" s="19"/>
      <c r="X244" s="17"/>
      <c r="Y244" s="17"/>
      <c r="Z244" s="19"/>
      <c r="AA244" s="17"/>
      <c r="AB244" s="17"/>
      <c r="AC244" s="19"/>
      <c r="AD244" s="17"/>
      <c r="AE244" s="17"/>
      <c r="AF244" s="19"/>
      <c r="AG244" s="17"/>
      <c r="AH244" s="17"/>
      <c r="AI244" s="19"/>
      <c r="AJ244" s="17"/>
      <c r="AK244" s="17"/>
      <c r="AL244" s="17"/>
      <c r="AM244" s="17"/>
      <c r="AN244" s="17"/>
      <c r="AO244" s="19"/>
      <c r="AP244" s="17"/>
      <c r="AQ244" s="17"/>
      <c r="AR244" s="19"/>
      <c r="AS244" s="17"/>
      <c r="AT244" s="17"/>
      <c r="AU244" s="19"/>
      <c r="AV244" s="17"/>
      <c r="AW244" s="17"/>
      <c r="AX244" s="19"/>
      <c r="AY244" s="17"/>
      <c r="AZ244" s="17"/>
      <c r="BA244" s="19"/>
      <c r="BB244" s="17"/>
      <c r="BC244" s="17"/>
      <c r="BD244" s="19"/>
      <c r="BE244" s="17"/>
      <c r="BF244" s="17"/>
      <c r="BG244" s="19"/>
      <c r="BH244" s="17"/>
      <c r="BI244" s="17"/>
      <c r="BJ244" s="19"/>
      <c r="BK244" s="17"/>
      <c r="BL244" s="17"/>
      <c r="BM244" s="19"/>
      <c r="BN244" s="17"/>
      <c r="BO244" s="17"/>
      <c r="BP244" s="19"/>
      <c r="BQ244" s="17"/>
      <c r="BR244" s="17"/>
      <c r="BS244" s="19"/>
      <c r="BT244" s="17"/>
      <c r="BU244" s="17"/>
      <c r="BV244" s="19"/>
      <c r="BW244" s="17"/>
      <c r="BX244" s="17"/>
      <c r="BY244" s="19">
        <f t="shared" si="39"/>
        <v>4</v>
      </c>
      <c r="BZ244" s="17" t="s">
        <v>1105</v>
      </c>
      <c r="CA244" s="17"/>
      <c r="CB244" s="19">
        <f t="shared" si="40"/>
        <v>13</v>
      </c>
      <c r="CC244" s="24" t="s">
        <v>1125</v>
      </c>
      <c r="CD244" s="319" t="s">
        <v>634</v>
      </c>
      <c r="CE244" s="19">
        <f t="shared" si="41"/>
        <v>21</v>
      </c>
      <c r="CF244" s="22" t="s">
        <v>1172</v>
      </c>
      <c r="CG244" s="26" t="s">
        <v>1037</v>
      </c>
      <c r="CH244" s="19">
        <f t="shared" si="42"/>
        <v>30</v>
      </c>
      <c r="CI244" s="22" t="s">
        <v>974</v>
      </c>
      <c r="CJ244" s="317" t="s">
        <v>1180</v>
      </c>
    </row>
    <row r="245" spans="1:88" ht="122.25" customHeight="1">
      <c r="B245" s="38">
        <f t="shared" si="36"/>
        <v>50</v>
      </c>
      <c r="C245" s="16">
        <f t="shared" si="37"/>
        <v>44571</v>
      </c>
      <c r="D245" s="16"/>
      <c r="E245" s="19"/>
      <c r="F245" s="17"/>
      <c r="G245" s="17"/>
      <c r="H245" s="19"/>
      <c r="I245" s="17"/>
      <c r="J245" s="17"/>
      <c r="K245" s="19"/>
      <c r="L245" s="17"/>
      <c r="M245" s="17"/>
      <c r="N245" s="19"/>
      <c r="O245" s="17"/>
      <c r="P245" s="17"/>
      <c r="Q245" s="19"/>
      <c r="R245" s="17"/>
      <c r="S245" s="17"/>
      <c r="T245" s="19"/>
      <c r="U245" s="17"/>
      <c r="V245" s="17"/>
      <c r="W245" s="19"/>
      <c r="X245" s="17"/>
      <c r="Y245" s="17"/>
      <c r="Z245" s="19"/>
      <c r="AA245" s="17"/>
      <c r="AB245" s="17"/>
      <c r="AC245" s="19"/>
      <c r="AD245" s="17"/>
      <c r="AE245" s="17"/>
      <c r="AF245" s="19"/>
      <c r="AG245" s="17"/>
      <c r="AH245" s="17"/>
      <c r="AI245" s="19"/>
      <c r="AJ245" s="17"/>
      <c r="AK245" s="17"/>
      <c r="AL245" s="17"/>
      <c r="AM245" s="17"/>
      <c r="AN245" s="17"/>
      <c r="AO245" s="19"/>
      <c r="AP245" s="17"/>
      <c r="AQ245" s="17"/>
      <c r="AR245" s="19"/>
      <c r="AS245" s="17"/>
      <c r="AT245" s="17"/>
      <c r="AU245" s="19"/>
      <c r="AV245" s="17"/>
      <c r="AW245" s="17"/>
      <c r="AX245" s="19"/>
      <c r="AY245" s="17"/>
      <c r="AZ245" s="17"/>
      <c r="BA245" s="19"/>
      <c r="BB245" s="17"/>
      <c r="BC245" s="17"/>
      <c r="BD245" s="19"/>
      <c r="BE245" s="17"/>
      <c r="BF245" s="17"/>
      <c r="BG245" s="19"/>
      <c r="BH245" s="17"/>
      <c r="BI245" s="17"/>
      <c r="BJ245" s="19"/>
      <c r="BK245" s="17"/>
      <c r="BL245" s="17"/>
      <c r="BM245" s="19"/>
      <c r="BN245" s="17"/>
      <c r="BO245" s="17"/>
      <c r="BP245" s="19"/>
      <c r="BQ245" s="17"/>
      <c r="BR245" s="17"/>
      <c r="BS245" s="19"/>
      <c r="BT245" s="17"/>
      <c r="BU245" s="17"/>
      <c r="BV245" s="19"/>
      <c r="BW245" s="17"/>
      <c r="BX245" s="17"/>
      <c r="BY245" s="19">
        <f t="shared" si="39"/>
        <v>3</v>
      </c>
      <c r="BZ245" s="17"/>
      <c r="CA245" s="17"/>
      <c r="CB245" s="19">
        <f t="shared" si="40"/>
        <v>12</v>
      </c>
      <c r="CC245" s="24" t="s">
        <v>1126</v>
      </c>
      <c r="CD245" s="129"/>
      <c r="CE245" s="19">
        <f t="shared" si="41"/>
        <v>20</v>
      </c>
      <c r="CF245" s="136" t="s">
        <v>1174</v>
      </c>
      <c r="CG245" s="18" t="s">
        <v>636</v>
      </c>
      <c r="CH245" s="19">
        <f t="shared" si="42"/>
        <v>29</v>
      </c>
      <c r="CI245" s="22"/>
      <c r="CJ245" s="20" t="s">
        <v>1178</v>
      </c>
    </row>
    <row r="246" spans="1:88" ht="129" customHeight="1">
      <c r="A246" s="464" t="s">
        <v>525</v>
      </c>
      <c r="B246" s="38">
        <f t="shared" si="36"/>
        <v>51</v>
      </c>
      <c r="C246" s="463">
        <f t="shared" si="37"/>
        <v>44578</v>
      </c>
      <c r="D246" s="16"/>
      <c r="E246" s="19"/>
      <c r="F246" s="17"/>
      <c r="G246" s="17"/>
      <c r="H246" s="19"/>
      <c r="I246" s="17"/>
      <c r="J246" s="17"/>
      <c r="K246" s="19"/>
      <c r="L246" s="17"/>
      <c r="M246" s="17"/>
      <c r="N246" s="19"/>
      <c r="O246" s="17"/>
      <c r="P246" s="17"/>
      <c r="Q246" s="19"/>
      <c r="R246" s="17"/>
      <c r="S246" s="17"/>
      <c r="T246" s="19"/>
      <c r="U246" s="17"/>
      <c r="V246" s="17"/>
      <c r="W246" s="19"/>
      <c r="X246" s="17"/>
      <c r="Y246" s="17"/>
      <c r="Z246" s="19"/>
      <c r="AA246" s="17"/>
      <c r="AB246" s="17"/>
      <c r="AC246" s="19"/>
      <c r="AD246" s="17"/>
      <c r="AE246" s="17"/>
      <c r="AF246" s="19"/>
      <c r="AG246" s="17"/>
      <c r="AH246" s="17"/>
      <c r="AI246" s="19"/>
      <c r="AJ246" s="17"/>
      <c r="AK246" s="17"/>
      <c r="AL246" s="17"/>
      <c r="AM246" s="17"/>
      <c r="AN246" s="17"/>
      <c r="AO246" s="19"/>
      <c r="AP246" s="17"/>
      <c r="AQ246" s="17"/>
      <c r="AR246" s="19"/>
      <c r="AS246" s="17"/>
      <c r="AT246" s="17"/>
      <c r="AU246" s="19"/>
      <c r="AV246" s="17"/>
      <c r="AW246" s="17"/>
      <c r="AX246" s="19"/>
      <c r="AY246" s="17"/>
      <c r="AZ246" s="17"/>
      <c r="BA246" s="19"/>
      <c r="BB246" s="17"/>
      <c r="BC246" s="17"/>
      <c r="BD246" s="19"/>
      <c r="BE246" s="17"/>
      <c r="BF246" s="17"/>
      <c r="BG246" s="19"/>
      <c r="BH246" s="17"/>
      <c r="BI246" s="17"/>
      <c r="BJ246" s="19"/>
      <c r="BK246" s="17"/>
      <c r="BL246" s="17"/>
      <c r="BM246" s="19"/>
      <c r="BN246" s="17"/>
      <c r="BO246" s="17"/>
      <c r="BP246" s="19"/>
      <c r="BQ246" s="17"/>
      <c r="BR246" s="17"/>
      <c r="BS246" s="19"/>
      <c r="BT246" s="17"/>
      <c r="BU246" s="17"/>
      <c r="BV246" s="19"/>
      <c r="BW246" s="17"/>
      <c r="BX246" s="17"/>
      <c r="BY246" s="19">
        <f t="shared" si="39"/>
        <v>2</v>
      </c>
      <c r="BZ246" s="17"/>
      <c r="CA246" s="17"/>
      <c r="CB246" s="19">
        <f t="shared" si="40"/>
        <v>11</v>
      </c>
      <c r="CC246" s="492"/>
      <c r="CD246" s="318" t="s">
        <v>546</v>
      </c>
      <c r="CE246" s="19">
        <f t="shared" si="41"/>
        <v>19</v>
      </c>
      <c r="CF246" s="24" t="s">
        <v>1169</v>
      </c>
      <c r="CG246" s="309" t="s">
        <v>1038</v>
      </c>
      <c r="CH246" s="19">
        <f t="shared" si="42"/>
        <v>28</v>
      </c>
      <c r="CI246" s="22" t="s">
        <v>1130</v>
      </c>
      <c r="CJ246" s="317"/>
    </row>
    <row r="247" spans="1:88" ht="107.25" customHeight="1">
      <c r="A247" s="464" t="s">
        <v>525</v>
      </c>
      <c r="B247" s="38">
        <f t="shared" si="36"/>
        <v>52</v>
      </c>
      <c r="C247" s="463">
        <f t="shared" si="37"/>
        <v>44585</v>
      </c>
      <c r="D247" s="16"/>
      <c r="E247" s="19"/>
      <c r="F247" s="17"/>
      <c r="G247" s="17"/>
      <c r="H247" s="19"/>
      <c r="I247" s="17"/>
      <c r="J247" s="17"/>
      <c r="K247" s="19"/>
      <c r="L247" s="17"/>
      <c r="M247" s="17"/>
      <c r="N247" s="19"/>
      <c r="O247" s="17"/>
      <c r="P247" s="17"/>
      <c r="Q247" s="19"/>
      <c r="R247" s="17"/>
      <c r="S247" s="17"/>
      <c r="T247" s="19"/>
      <c r="U247" s="17"/>
      <c r="V247" s="17"/>
      <c r="W247" s="19"/>
      <c r="X247" s="17"/>
      <c r="Y247" s="17"/>
      <c r="Z247" s="19"/>
      <c r="AA247" s="17"/>
      <c r="AB247" s="17"/>
      <c r="AC247" s="19"/>
      <c r="AD247" s="17"/>
      <c r="AE247" s="17"/>
      <c r="AF247" s="19"/>
      <c r="AG247" s="17"/>
      <c r="AH247" s="17"/>
      <c r="AI247" s="19"/>
      <c r="AJ247" s="17"/>
      <c r="AK247" s="17"/>
      <c r="AL247" s="17"/>
      <c r="AM247" s="17"/>
      <c r="AN247" s="17"/>
      <c r="AO247" s="19"/>
      <c r="AP247" s="17"/>
      <c r="AQ247" s="17"/>
      <c r="AR247" s="19"/>
      <c r="AS247" s="17"/>
      <c r="AT247" s="17"/>
      <c r="AU247" s="19"/>
      <c r="AV247" s="17"/>
      <c r="AW247" s="17"/>
      <c r="AX247" s="19"/>
      <c r="AY247" s="17"/>
      <c r="AZ247" s="17"/>
      <c r="BA247" s="19"/>
      <c r="BB247" s="17"/>
      <c r="BC247" s="17"/>
      <c r="BD247" s="19"/>
      <c r="BE247" s="17"/>
      <c r="BF247" s="17"/>
      <c r="BG247" s="19"/>
      <c r="BH247" s="17"/>
      <c r="BI247" s="17"/>
      <c r="BJ247" s="19"/>
      <c r="BK247" s="17"/>
      <c r="BL247" s="17"/>
      <c r="BM247" s="19"/>
      <c r="BN247" s="17"/>
      <c r="BO247" s="17"/>
      <c r="BP247" s="19"/>
      <c r="BQ247" s="17"/>
      <c r="BR247" s="17"/>
      <c r="BS247" s="19"/>
      <c r="BT247" s="17"/>
      <c r="BU247" s="17"/>
      <c r="BV247" s="19"/>
      <c r="BW247" s="17"/>
      <c r="BX247" s="17"/>
      <c r="BY247" s="19">
        <f t="shared" si="39"/>
        <v>1</v>
      </c>
      <c r="BZ247" s="17"/>
      <c r="CA247" s="17"/>
      <c r="CB247" s="19">
        <f t="shared" si="40"/>
        <v>10</v>
      </c>
      <c r="CC247" s="492"/>
      <c r="CD247" s="17" t="s">
        <v>408</v>
      </c>
      <c r="CE247" s="19">
        <f t="shared" si="41"/>
        <v>18</v>
      </c>
      <c r="CF247" s="136" t="s">
        <v>1170</v>
      </c>
      <c r="CG247" s="52" t="s">
        <v>1039</v>
      </c>
      <c r="CH247" s="19">
        <f t="shared" si="42"/>
        <v>27</v>
      </c>
      <c r="CI247" s="274" t="s">
        <v>1182</v>
      </c>
      <c r="CJ247" s="57" t="s">
        <v>1179</v>
      </c>
    </row>
    <row r="248" spans="1:88" ht="123" customHeight="1">
      <c r="A248" s="464" t="s">
        <v>525</v>
      </c>
      <c r="B248" s="38">
        <f t="shared" si="36"/>
        <v>53</v>
      </c>
      <c r="C248" s="463">
        <f t="shared" si="37"/>
        <v>44592</v>
      </c>
      <c r="D248" s="16"/>
      <c r="E248" s="19"/>
      <c r="F248" s="17"/>
      <c r="G248" s="17"/>
      <c r="H248" s="19"/>
      <c r="I248" s="17"/>
      <c r="J248" s="17"/>
      <c r="K248" s="19"/>
      <c r="L248" s="17"/>
      <c r="M248" s="17"/>
      <c r="N248" s="19"/>
      <c r="O248" s="17"/>
      <c r="P248" s="17"/>
      <c r="Q248" s="19"/>
      <c r="R248" s="17"/>
      <c r="S248" s="17"/>
      <c r="T248" s="19"/>
      <c r="U248" s="17"/>
      <c r="V248" s="17"/>
      <c r="W248" s="19"/>
      <c r="X248" s="17"/>
      <c r="Y248" s="17"/>
      <c r="Z248" s="19"/>
      <c r="AA248" s="17"/>
      <c r="AB248" s="17"/>
      <c r="AC248" s="19"/>
      <c r="AD248" s="17"/>
      <c r="AE248" s="17"/>
      <c r="AF248" s="19"/>
      <c r="AG248" s="17"/>
      <c r="AH248" s="17"/>
      <c r="AI248" s="19"/>
      <c r="AJ248" s="17"/>
      <c r="AK248" s="17"/>
      <c r="AL248" s="17"/>
      <c r="AM248" s="17"/>
      <c r="AN248" s="17"/>
      <c r="AO248" s="19"/>
      <c r="AP248" s="17"/>
      <c r="AQ248" s="17"/>
      <c r="AR248" s="19"/>
      <c r="AS248" s="17"/>
      <c r="AT248" s="17"/>
      <c r="AU248" s="19"/>
      <c r="AV248" s="17"/>
      <c r="AW248" s="17"/>
      <c r="AX248" s="19"/>
      <c r="AY248" s="17"/>
      <c r="AZ248" s="17"/>
      <c r="BA248" s="19"/>
      <c r="BB248" s="17"/>
      <c r="BC248" s="17"/>
      <c r="BD248" s="19"/>
      <c r="BE248" s="17"/>
      <c r="BF248" s="17"/>
      <c r="BG248" s="19"/>
      <c r="BH248" s="17"/>
      <c r="BI248" s="17"/>
      <c r="BJ248" s="19"/>
      <c r="BK248" s="17"/>
      <c r="BL248" s="17"/>
      <c r="BM248" s="19"/>
      <c r="BN248" s="17"/>
      <c r="BO248" s="17"/>
      <c r="BP248" s="19"/>
      <c r="BQ248" s="17"/>
      <c r="BR248" s="17"/>
      <c r="BS248" s="19"/>
      <c r="BT248" s="17"/>
      <c r="BU248" s="17"/>
      <c r="BV248" s="19"/>
      <c r="BW248" s="17"/>
      <c r="BX248" s="17"/>
      <c r="BY248" s="19">
        <v>0</v>
      </c>
      <c r="BZ248" s="17" t="s">
        <v>311</v>
      </c>
      <c r="CA248" s="17"/>
      <c r="CB248" s="19">
        <f t="shared" si="40"/>
        <v>9</v>
      </c>
      <c r="CC248" s="250"/>
      <c r="CD248" s="17"/>
      <c r="CE248" s="19">
        <f t="shared" si="41"/>
        <v>17</v>
      </c>
      <c r="CF248" s="24" t="s">
        <v>1171</v>
      </c>
      <c r="CG248" s="43"/>
      <c r="CH248" s="19">
        <f t="shared" si="42"/>
        <v>26</v>
      </c>
      <c r="CI248" s="50" t="s">
        <v>1181</v>
      </c>
      <c r="CJ248" s="451" t="s">
        <v>641</v>
      </c>
    </row>
    <row r="249" spans="1:88" ht="126.75" customHeight="1">
      <c r="A249" s="464" t="s">
        <v>525</v>
      </c>
      <c r="B249" s="38">
        <f t="shared" si="36"/>
        <v>54</v>
      </c>
      <c r="C249" s="463">
        <f t="shared" si="37"/>
        <v>44599</v>
      </c>
      <c r="D249" s="16"/>
      <c r="E249" s="19"/>
      <c r="F249" s="17"/>
      <c r="G249" s="17"/>
      <c r="H249" s="19"/>
      <c r="I249" s="17"/>
      <c r="J249" s="17"/>
      <c r="K249" s="19"/>
      <c r="L249" s="17"/>
      <c r="M249" s="17"/>
      <c r="N249" s="19"/>
      <c r="O249" s="17"/>
      <c r="P249" s="17"/>
      <c r="Q249" s="19"/>
      <c r="R249" s="17"/>
      <c r="S249" s="17"/>
      <c r="T249" s="19"/>
      <c r="U249" s="17"/>
      <c r="V249" s="17"/>
      <c r="W249" s="19"/>
      <c r="X249" s="17"/>
      <c r="Y249" s="17"/>
      <c r="Z249" s="19"/>
      <c r="AA249" s="17"/>
      <c r="AB249" s="17"/>
      <c r="AC249" s="19"/>
      <c r="AD249" s="17"/>
      <c r="AE249" s="17"/>
      <c r="AF249" s="19"/>
      <c r="AG249" s="17"/>
      <c r="AH249" s="17"/>
      <c r="AI249" s="19"/>
      <c r="AJ249" s="17"/>
      <c r="AK249" s="17"/>
      <c r="AL249" s="17"/>
      <c r="AM249" s="17"/>
      <c r="AN249" s="17"/>
      <c r="AO249" s="19"/>
      <c r="AP249" s="17"/>
      <c r="AQ249" s="17"/>
      <c r="AR249" s="19"/>
      <c r="AS249" s="17"/>
      <c r="AT249" s="17"/>
      <c r="AU249" s="19"/>
      <c r="AV249" s="17"/>
      <c r="AW249" s="17"/>
      <c r="AX249" s="19"/>
      <c r="AY249" s="17"/>
      <c r="AZ249" s="17"/>
      <c r="BA249" s="19"/>
      <c r="BB249" s="17"/>
      <c r="BC249" s="17"/>
      <c r="BD249" s="19"/>
      <c r="BE249" s="17"/>
      <c r="BF249" s="17"/>
      <c r="BG249" s="19"/>
      <c r="BH249" s="17"/>
      <c r="BI249" s="17"/>
      <c r="BJ249" s="19"/>
      <c r="BK249" s="17"/>
      <c r="BL249" s="17"/>
      <c r="BM249" s="19"/>
      <c r="BN249" s="17"/>
      <c r="BO249" s="17"/>
      <c r="BP249" s="19"/>
      <c r="BQ249" s="17"/>
      <c r="BR249" s="17"/>
      <c r="BS249" s="19"/>
      <c r="BT249" s="17"/>
      <c r="BU249" s="17"/>
      <c r="BV249" s="19"/>
      <c r="BW249" s="17"/>
      <c r="BX249" s="17"/>
      <c r="BY249" s="19"/>
      <c r="BZ249" s="17"/>
      <c r="CA249" s="17"/>
      <c r="CB249" s="19">
        <f t="shared" si="40"/>
        <v>8</v>
      </c>
      <c r="CC249" s="17"/>
      <c r="CD249" s="17" t="s">
        <v>162</v>
      </c>
      <c r="CE249" s="19">
        <f t="shared" si="41"/>
        <v>16</v>
      </c>
      <c r="CF249" s="224"/>
      <c r="CG249" s="43"/>
      <c r="CH249" s="19">
        <f t="shared" si="42"/>
        <v>25</v>
      </c>
      <c r="CI249" s="264" t="s">
        <v>1184</v>
      </c>
      <c r="CJ249" s="43" t="s">
        <v>1208</v>
      </c>
    </row>
    <row r="250" spans="1:88" ht="141.75" customHeight="1">
      <c r="B250" s="38">
        <f t="shared" si="36"/>
        <v>55</v>
      </c>
      <c r="C250" s="16">
        <f t="shared" si="37"/>
        <v>44606</v>
      </c>
      <c r="D250" s="16"/>
      <c r="E250" s="19"/>
      <c r="F250" s="17"/>
      <c r="G250" s="17"/>
      <c r="H250" s="19"/>
      <c r="I250" s="17"/>
      <c r="J250" s="17"/>
      <c r="K250" s="19"/>
      <c r="L250" s="17"/>
      <c r="M250" s="17"/>
      <c r="N250" s="19"/>
      <c r="O250" s="17"/>
      <c r="P250" s="17"/>
      <c r="Q250" s="19"/>
      <c r="R250" s="17"/>
      <c r="S250" s="17"/>
      <c r="T250" s="19"/>
      <c r="U250" s="17"/>
      <c r="V250" s="17"/>
      <c r="W250" s="19"/>
      <c r="X250" s="17"/>
      <c r="Y250" s="17"/>
      <c r="Z250" s="19"/>
      <c r="AA250" s="17"/>
      <c r="AB250" s="17"/>
      <c r="AC250" s="19"/>
      <c r="AD250" s="17"/>
      <c r="AE250" s="17"/>
      <c r="AF250" s="19"/>
      <c r="AG250" s="17"/>
      <c r="AH250" s="17"/>
      <c r="AI250" s="19"/>
      <c r="AJ250" s="17"/>
      <c r="AK250" s="17"/>
      <c r="AL250" s="17"/>
      <c r="AM250" s="17"/>
      <c r="AN250" s="17"/>
      <c r="AO250" s="19"/>
      <c r="AP250" s="17"/>
      <c r="AQ250" s="17"/>
      <c r="AR250" s="19"/>
      <c r="AS250" s="17"/>
      <c r="AT250" s="17"/>
      <c r="AU250" s="19"/>
      <c r="AV250" s="17"/>
      <c r="AW250" s="17"/>
      <c r="AX250" s="19"/>
      <c r="AY250" s="17"/>
      <c r="AZ250" s="17"/>
      <c r="BA250" s="19"/>
      <c r="BB250" s="17"/>
      <c r="BC250" s="17"/>
      <c r="BD250" s="19"/>
      <c r="BE250" s="17"/>
      <c r="BF250" s="17"/>
      <c r="BG250" s="19"/>
      <c r="BH250" s="17"/>
      <c r="BI250" s="17"/>
      <c r="BJ250" s="19"/>
      <c r="BK250" s="17"/>
      <c r="BL250" s="17"/>
      <c r="BM250" s="19"/>
      <c r="BN250" s="17"/>
      <c r="BO250" s="17"/>
      <c r="BP250" s="19"/>
      <c r="BQ250" s="17"/>
      <c r="BR250" s="17"/>
      <c r="BS250" s="19"/>
      <c r="BT250" s="17"/>
      <c r="BU250" s="17"/>
      <c r="BV250" s="19"/>
      <c r="BW250" s="17"/>
      <c r="BX250" s="17"/>
      <c r="BY250" s="19"/>
      <c r="BZ250" s="17"/>
      <c r="CA250" s="17"/>
      <c r="CB250" s="19">
        <f t="shared" si="40"/>
        <v>7</v>
      </c>
      <c r="CC250" s="17"/>
      <c r="CD250" s="17"/>
      <c r="CE250" s="19">
        <f t="shared" si="41"/>
        <v>15</v>
      </c>
      <c r="CF250" s="24" t="s">
        <v>1125</v>
      </c>
      <c r="CG250" s="319" t="s">
        <v>634</v>
      </c>
      <c r="CH250" s="19">
        <f t="shared" si="42"/>
        <v>24</v>
      </c>
      <c r="CI250" s="264" t="s">
        <v>1183</v>
      </c>
      <c r="CJ250" s="43" t="s">
        <v>1185</v>
      </c>
    </row>
    <row r="251" spans="1:88" ht="62.25" customHeight="1">
      <c r="B251" s="38">
        <f t="shared" si="36"/>
        <v>56</v>
      </c>
      <c r="C251" s="16">
        <f t="shared" si="37"/>
        <v>44613</v>
      </c>
      <c r="D251" s="16"/>
      <c r="E251" s="19"/>
      <c r="F251" s="17"/>
      <c r="G251" s="17"/>
      <c r="H251" s="19"/>
      <c r="I251" s="17"/>
      <c r="J251" s="17"/>
      <c r="K251" s="19"/>
      <c r="L251" s="17"/>
      <c r="M251" s="17"/>
      <c r="N251" s="19"/>
      <c r="O251" s="17"/>
      <c r="P251" s="17"/>
      <c r="Q251" s="19"/>
      <c r="R251" s="17"/>
      <c r="S251" s="17"/>
      <c r="T251" s="19"/>
      <c r="U251" s="17"/>
      <c r="V251" s="17"/>
      <c r="W251" s="19"/>
      <c r="X251" s="17"/>
      <c r="Y251" s="17"/>
      <c r="Z251" s="19"/>
      <c r="AA251" s="17"/>
      <c r="AB251" s="17"/>
      <c r="AC251" s="19"/>
      <c r="AD251" s="17"/>
      <c r="AE251" s="17"/>
      <c r="AF251" s="19"/>
      <c r="AG251" s="17"/>
      <c r="AH251" s="17"/>
      <c r="AI251" s="19"/>
      <c r="AJ251" s="17"/>
      <c r="AK251" s="17"/>
      <c r="AL251" s="17"/>
      <c r="AM251" s="17"/>
      <c r="AN251" s="17"/>
      <c r="AO251" s="19"/>
      <c r="AP251" s="17"/>
      <c r="AQ251" s="17"/>
      <c r="AR251" s="19"/>
      <c r="AS251" s="17"/>
      <c r="AT251" s="17"/>
      <c r="AU251" s="19"/>
      <c r="AV251" s="17"/>
      <c r="AW251" s="17"/>
      <c r="AX251" s="19"/>
      <c r="AY251" s="17"/>
      <c r="AZ251" s="17"/>
      <c r="BA251" s="19"/>
      <c r="BB251" s="17"/>
      <c r="BC251" s="17"/>
      <c r="BD251" s="19"/>
      <c r="BE251" s="17"/>
      <c r="BF251" s="17"/>
      <c r="BG251" s="19"/>
      <c r="BH251" s="17"/>
      <c r="BI251" s="17"/>
      <c r="BJ251" s="19"/>
      <c r="BK251" s="17"/>
      <c r="BL251" s="17"/>
      <c r="BM251" s="19"/>
      <c r="BN251" s="17"/>
      <c r="BO251" s="17"/>
      <c r="BP251" s="19"/>
      <c r="BQ251" s="17"/>
      <c r="BR251" s="17"/>
      <c r="BS251" s="19"/>
      <c r="BT251" s="17"/>
      <c r="BU251" s="17"/>
      <c r="BV251" s="19"/>
      <c r="BW251" s="17"/>
      <c r="BX251" s="17"/>
      <c r="BY251" s="19"/>
      <c r="BZ251" s="17"/>
      <c r="CA251" s="17"/>
      <c r="CB251" s="19">
        <f t="shared" si="40"/>
        <v>6</v>
      </c>
      <c r="CC251" s="17"/>
      <c r="CD251" s="17"/>
      <c r="CE251" s="19">
        <f t="shared" si="41"/>
        <v>14</v>
      </c>
      <c r="CF251" s="24" t="s">
        <v>1043</v>
      </c>
      <c r="CG251" s="129"/>
      <c r="CH251" s="19">
        <f t="shared" si="42"/>
        <v>23</v>
      </c>
      <c r="CI251" s="264" t="s">
        <v>661</v>
      </c>
      <c r="CJ251" s="142" t="s">
        <v>1186</v>
      </c>
    </row>
    <row r="252" spans="1:88" ht="62.25" customHeight="1">
      <c r="B252" s="38">
        <f t="shared" si="36"/>
        <v>57</v>
      </c>
      <c r="C252" s="16">
        <f t="shared" si="37"/>
        <v>44620</v>
      </c>
      <c r="D252" s="16"/>
      <c r="E252" s="19"/>
      <c r="F252" s="17"/>
      <c r="G252" s="17"/>
      <c r="H252" s="19"/>
      <c r="I252" s="17"/>
      <c r="J252" s="17"/>
      <c r="K252" s="19"/>
      <c r="L252" s="17"/>
      <c r="M252" s="17"/>
      <c r="N252" s="19"/>
      <c r="O252" s="17"/>
      <c r="P252" s="17"/>
      <c r="Q252" s="19"/>
      <c r="R252" s="17"/>
      <c r="S252" s="17"/>
      <c r="T252" s="19"/>
      <c r="U252" s="17"/>
      <c r="V252" s="17"/>
      <c r="W252" s="19"/>
      <c r="X252" s="17"/>
      <c r="Y252" s="17"/>
      <c r="Z252" s="19"/>
      <c r="AA252" s="17"/>
      <c r="AB252" s="17"/>
      <c r="AC252" s="19"/>
      <c r="AD252" s="17"/>
      <c r="AE252" s="17"/>
      <c r="AF252" s="19"/>
      <c r="AG252" s="17"/>
      <c r="AH252" s="17"/>
      <c r="AI252" s="19"/>
      <c r="AJ252" s="17"/>
      <c r="AK252" s="17"/>
      <c r="AL252" s="17"/>
      <c r="AM252" s="17"/>
      <c r="AN252" s="17"/>
      <c r="AO252" s="19"/>
      <c r="AP252" s="17"/>
      <c r="AQ252" s="17"/>
      <c r="AR252" s="19"/>
      <c r="AS252" s="17"/>
      <c r="AT252" s="17"/>
      <c r="AU252" s="19"/>
      <c r="AV252" s="17"/>
      <c r="AW252" s="17"/>
      <c r="AX252" s="19"/>
      <c r="AY252" s="17"/>
      <c r="AZ252" s="17"/>
      <c r="BA252" s="19"/>
      <c r="BB252" s="17"/>
      <c r="BC252" s="17"/>
      <c r="BD252" s="19"/>
      <c r="BE252" s="17"/>
      <c r="BF252" s="17"/>
      <c r="BG252" s="19"/>
      <c r="BH252" s="17"/>
      <c r="BI252" s="17"/>
      <c r="BJ252" s="19"/>
      <c r="BK252" s="17"/>
      <c r="BL252" s="17"/>
      <c r="BM252" s="19"/>
      <c r="BN252" s="17"/>
      <c r="BO252" s="17"/>
      <c r="BP252" s="19"/>
      <c r="BQ252" s="17"/>
      <c r="BR252" s="17"/>
      <c r="BS252" s="19"/>
      <c r="BT252" s="17"/>
      <c r="BU252" s="17"/>
      <c r="BV252" s="19"/>
      <c r="BW252" s="17"/>
      <c r="BX252" s="17"/>
      <c r="BY252" s="19"/>
      <c r="BZ252" s="17"/>
      <c r="CA252" s="17"/>
      <c r="CB252" s="19">
        <f t="shared" si="40"/>
        <v>5</v>
      </c>
      <c r="CC252" s="17"/>
      <c r="CD252" s="17"/>
      <c r="CE252" s="19">
        <f t="shared" si="41"/>
        <v>13</v>
      </c>
      <c r="CF252" s="224"/>
      <c r="CG252" s="318" t="s">
        <v>546</v>
      </c>
      <c r="CH252" s="19">
        <f t="shared" si="42"/>
        <v>22</v>
      </c>
      <c r="CI252" s="264"/>
      <c r="CJ252" s="26" t="s">
        <v>1187</v>
      </c>
    </row>
    <row r="253" spans="1:88" ht="155.25" customHeight="1">
      <c r="B253" s="38">
        <f t="shared" si="36"/>
        <v>58</v>
      </c>
      <c r="C253" s="16">
        <f t="shared" si="37"/>
        <v>44627</v>
      </c>
      <c r="D253" s="16"/>
      <c r="E253" s="19"/>
      <c r="F253" s="17"/>
      <c r="G253" s="17"/>
      <c r="H253" s="19"/>
      <c r="I253" s="17"/>
      <c r="J253" s="17"/>
      <c r="K253" s="19"/>
      <c r="L253" s="17"/>
      <c r="M253" s="17"/>
      <c r="N253" s="19"/>
      <c r="O253" s="17"/>
      <c r="P253" s="17"/>
      <c r="Q253" s="19"/>
      <c r="R253" s="17"/>
      <c r="S253" s="17"/>
      <c r="T253" s="19"/>
      <c r="U253" s="17"/>
      <c r="V253" s="17"/>
      <c r="W253" s="19"/>
      <c r="X253" s="17"/>
      <c r="Y253" s="17"/>
      <c r="Z253" s="19"/>
      <c r="AA253" s="17"/>
      <c r="AB253" s="17"/>
      <c r="AC253" s="19"/>
      <c r="AD253" s="17"/>
      <c r="AE253" s="17"/>
      <c r="AF253" s="19"/>
      <c r="AG253" s="17"/>
      <c r="AH253" s="17"/>
      <c r="AI253" s="19"/>
      <c r="AJ253" s="17"/>
      <c r="AK253" s="17"/>
      <c r="AL253" s="17"/>
      <c r="AM253" s="17"/>
      <c r="AN253" s="17"/>
      <c r="AO253" s="19"/>
      <c r="AP253" s="17"/>
      <c r="AQ253" s="17"/>
      <c r="AR253" s="19"/>
      <c r="AS253" s="17"/>
      <c r="AT253" s="17"/>
      <c r="AU253" s="19"/>
      <c r="AV253" s="17"/>
      <c r="AW253" s="17"/>
      <c r="AX253" s="19"/>
      <c r="AY253" s="17"/>
      <c r="AZ253" s="17"/>
      <c r="BA253" s="19"/>
      <c r="BB253" s="17"/>
      <c r="BC253" s="17"/>
      <c r="BD253" s="19"/>
      <c r="BE253" s="17"/>
      <c r="BF253" s="17"/>
      <c r="BG253" s="19"/>
      <c r="BH253" s="17"/>
      <c r="BI253" s="17"/>
      <c r="BJ253" s="19"/>
      <c r="BK253" s="17"/>
      <c r="BL253" s="17"/>
      <c r="BM253" s="19"/>
      <c r="BN253" s="17"/>
      <c r="BO253" s="17"/>
      <c r="BP253" s="19"/>
      <c r="BQ253" s="17"/>
      <c r="BR253" s="17"/>
      <c r="BS253" s="19"/>
      <c r="BT253" s="17"/>
      <c r="BU253" s="17"/>
      <c r="BV253" s="19"/>
      <c r="BW253" s="17"/>
      <c r="BX253" s="17"/>
      <c r="BY253" s="19"/>
      <c r="BZ253" s="17"/>
      <c r="CA253" s="17"/>
      <c r="CB253" s="19">
        <f t="shared" si="40"/>
        <v>4</v>
      </c>
      <c r="CC253" s="17"/>
      <c r="CD253" s="17"/>
      <c r="CE253" s="19">
        <f t="shared" si="41"/>
        <v>12</v>
      </c>
      <c r="CF253" s="513"/>
      <c r="CG253" s="17" t="s">
        <v>408</v>
      </c>
      <c r="CH253" s="19">
        <f t="shared" si="42"/>
        <v>21</v>
      </c>
      <c r="CI253" s="264"/>
      <c r="CJ253" s="20" t="s">
        <v>1189</v>
      </c>
    </row>
    <row r="254" spans="1:88" ht="93.75" customHeight="1">
      <c r="B254" s="38">
        <f t="shared" si="36"/>
        <v>59</v>
      </c>
      <c r="C254" s="16">
        <f t="shared" si="37"/>
        <v>44634</v>
      </c>
      <c r="D254" s="16"/>
      <c r="E254" s="19"/>
      <c r="F254" s="17"/>
      <c r="G254" s="17"/>
      <c r="H254" s="19"/>
      <c r="I254" s="17"/>
      <c r="J254" s="17"/>
      <c r="K254" s="19"/>
      <c r="L254" s="17"/>
      <c r="M254" s="17"/>
      <c r="N254" s="19"/>
      <c r="O254" s="17"/>
      <c r="P254" s="17"/>
      <c r="Q254" s="19"/>
      <c r="R254" s="17"/>
      <c r="S254" s="17"/>
      <c r="T254" s="19"/>
      <c r="U254" s="17"/>
      <c r="V254" s="17"/>
      <c r="W254" s="19"/>
      <c r="X254" s="17"/>
      <c r="Y254" s="17"/>
      <c r="Z254" s="19"/>
      <c r="AA254" s="17"/>
      <c r="AB254" s="17"/>
      <c r="AC254" s="19"/>
      <c r="AD254" s="17"/>
      <c r="AE254" s="17"/>
      <c r="AF254" s="19"/>
      <c r="AG254" s="17"/>
      <c r="AH254" s="17"/>
      <c r="AI254" s="19"/>
      <c r="AJ254" s="17"/>
      <c r="AK254" s="17"/>
      <c r="AL254" s="17"/>
      <c r="AM254" s="17"/>
      <c r="AN254" s="17"/>
      <c r="AO254" s="19"/>
      <c r="AP254" s="17"/>
      <c r="AQ254" s="17"/>
      <c r="AR254" s="19"/>
      <c r="AS254" s="17"/>
      <c r="AT254" s="17"/>
      <c r="AU254" s="19"/>
      <c r="AV254" s="17"/>
      <c r="AW254" s="17"/>
      <c r="AX254" s="19"/>
      <c r="AY254" s="17"/>
      <c r="AZ254" s="17"/>
      <c r="BA254" s="19"/>
      <c r="BB254" s="17"/>
      <c r="BC254" s="17"/>
      <c r="BD254" s="19"/>
      <c r="BE254" s="17"/>
      <c r="BF254" s="17"/>
      <c r="BG254" s="19"/>
      <c r="BH254" s="17"/>
      <c r="BI254" s="17"/>
      <c r="BJ254" s="19"/>
      <c r="BK254" s="17"/>
      <c r="BL254" s="17"/>
      <c r="BM254" s="19"/>
      <c r="BN254" s="17"/>
      <c r="BO254" s="17"/>
      <c r="BP254" s="19"/>
      <c r="BQ254" s="17"/>
      <c r="BR254" s="17"/>
      <c r="BS254" s="19"/>
      <c r="BT254" s="17"/>
      <c r="BU254" s="17"/>
      <c r="BV254" s="19"/>
      <c r="BW254" s="17"/>
      <c r="BX254" s="17"/>
      <c r="BY254" s="19"/>
      <c r="BZ254" s="17"/>
      <c r="CA254" s="17"/>
      <c r="CB254" s="19">
        <f t="shared" si="40"/>
        <v>3</v>
      </c>
      <c r="CC254" s="17"/>
      <c r="CD254" s="17"/>
      <c r="CE254" s="19">
        <f t="shared" si="41"/>
        <v>11</v>
      </c>
      <c r="CF254" s="513"/>
      <c r="CG254" s="17"/>
      <c r="CH254" s="19">
        <f t="shared" si="42"/>
        <v>20</v>
      </c>
      <c r="CI254" s="256" t="s">
        <v>1190</v>
      </c>
      <c r="CJ254" s="26" t="s">
        <v>1188</v>
      </c>
    </row>
    <row r="255" spans="1:88" ht="138.75" customHeight="1">
      <c r="B255" s="38">
        <f t="shared" si="36"/>
        <v>60</v>
      </c>
      <c r="C255" s="16">
        <f t="shared" si="37"/>
        <v>44641</v>
      </c>
      <c r="D255" s="16"/>
      <c r="E255" s="19"/>
      <c r="F255" s="17"/>
      <c r="G255" s="17"/>
      <c r="H255" s="19"/>
      <c r="I255" s="17"/>
      <c r="J255" s="17"/>
      <c r="K255" s="19"/>
      <c r="L255" s="17"/>
      <c r="M255" s="17"/>
      <c r="N255" s="19"/>
      <c r="O255" s="17"/>
      <c r="P255" s="17"/>
      <c r="Q255" s="19"/>
      <c r="R255" s="17"/>
      <c r="S255" s="17"/>
      <c r="T255" s="19"/>
      <c r="U255" s="17"/>
      <c r="V255" s="17"/>
      <c r="W255" s="19"/>
      <c r="X255" s="17"/>
      <c r="Y255" s="17"/>
      <c r="Z255" s="19"/>
      <c r="AA255" s="17"/>
      <c r="AB255" s="17"/>
      <c r="AC255" s="19"/>
      <c r="AD255" s="17"/>
      <c r="AE255" s="17"/>
      <c r="AF255" s="19"/>
      <c r="AG255" s="17"/>
      <c r="AH255" s="17"/>
      <c r="AI255" s="19"/>
      <c r="AJ255" s="17"/>
      <c r="AK255" s="17"/>
      <c r="AL255" s="17"/>
      <c r="AM255" s="17"/>
      <c r="AN255" s="17"/>
      <c r="AO255" s="19"/>
      <c r="AP255" s="17"/>
      <c r="AQ255" s="17"/>
      <c r="AR255" s="19"/>
      <c r="AS255" s="17"/>
      <c r="AT255" s="17"/>
      <c r="AU255" s="19"/>
      <c r="AV255" s="17"/>
      <c r="AW255" s="17"/>
      <c r="AX255" s="19"/>
      <c r="AY255" s="17"/>
      <c r="AZ255" s="17"/>
      <c r="BA255" s="19"/>
      <c r="BB255" s="17"/>
      <c r="BC255" s="17"/>
      <c r="BD255" s="19"/>
      <c r="BE255" s="17"/>
      <c r="BF255" s="17"/>
      <c r="BG255" s="19"/>
      <c r="BH255" s="17"/>
      <c r="BI255" s="17"/>
      <c r="BJ255" s="19"/>
      <c r="BK255" s="17"/>
      <c r="BL255" s="17"/>
      <c r="BM255" s="19"/>
      <c r="BN255" s="17"/>
      <c r="BO255" s="17"/>
      <c r="BP255" s="19"/>
      <c r="BQ255" s="17"/>
      <c r="BR255" s="17"/>
      <c r="BS255" s="19"/>
      <c r="BT255" s="17"/>
      <c r="BU255" s="17"/>
      <c r="BV255" s="19"/>
      <c r="BW255" s="17"/>
      <c r="BX255" s="17"/>
      <c r="BY255" s="19"/>
      <c r="BZ255" s="17"/>
      <c r="CA255" s="17"/>
      <c r="CB255" s="19">
        <f t="shared" si="40"/>
        <v>2</v>
      </c>
      <c r="CC255" s="17" t="s">
        <v>1122</v>
      </c>
      <c r="CD255" s="17"/>
      <c r="CE255" s="19">
        <f t="shared" si="41"/>
        <v>10</v>
      </c>
      <c r="CF255" s="514"/>
      <c r="CG255" s="17" t="s">
        <v>162</v>
      </c>
      <c r="CH255" s="19">
        <f t="shared" si="42"/>
        <v>19</v>
      </c>
      <c r="CI255" s="22" t="s">
        <v>1079</v>
      </c>
      <c r="CJ255" s="26" t="s">
        <v>1191</v>
      </c>
    </row>
    <row r="256" spans="1:88" ht="164.25" customHeight="1">
      <c r="B256" s="38">
        <f t="shared" si="36"/>
        <v>61</v>
      </c>
      <c r="C256" s="16">
        <f t="shared" si="37"/>
        <v>44648</v>
      </c>
      <c r="D256" s="16"/>
      <c r="E256" s="19"/>
      <c r="F256" s="17"/>
      <c r="G256" s="17"/>
      <c r="H256" s="19"/>
      <c r="I256" s="17"/>
      <c r="J256" s="17"/>
      <c r="K256" s="19"/>
      <c r="L256" s="17"/>
      <c r="M256" s="17"/>
      <c r="N256" s="19"/>
      <c r="O256" s="17"/>
      <c r="P256" s="17"/>
      <c r="Q256" s="19"/>
      <c r="R256" s="17"/>
      <c r="S256" s="17"/>
      <c r="T256" s="19"/>
      <c r="U256" s="17"/>
      <c r="V256" s="17"/>
      <c r="W256" s="19"/>
      <c r="X256" s="17"/>
      <c r="Y256" s="17"/>
      <c r="Z256" s="19"/>
      <c r="AA256" s="17"/>
      <c r="AB256" s="17"/>
      <c r="AC256" s="19"/>
      <c r="AD256" s="17"/>
      <c r="AE256" s="17"/>
      <c r="AF256" s="19"/>
      <c r="AG256" s="17"/>
      <c r="AH256" s="17"/>
      <c r="AI256" s="19"/>
      <c r="AJ256" s="17"/>
      <c r="AK256" s="17"/>
      <c r="AL256" s="17"/>
      <c r="AM256" s="17"/>
      <c r="AN256" s="17"/>
      <c r="AO256" s="19"/>
      <c r="AP256" s="17"/>
      <c r="AQ256" s="17"/>
      <c r="AR256" s="19"/>
      <c r="AS256" s="17"/>
      <c r="AT256" s="17"/>
      <c r="AU256" s="19"/>
      <c r="AV256" s="17"/>
      <c r="AW256" s="17"/>
      <c r="AX256" s="19"/>
      <c r="AY256" s="17"/>
      <c r="AZ256" s="17"/>
      <c r="BA256" s="19"/>
      <c r="BB256" s="17"/>
      <c r="BC256" s="17"/>
      <c r="BD256" s="19"/>
      <c r="BE256" s="17"/>
      <c r="BF256" s="17"/>
      <c r="BG256" s="19"/>
      <c r="BH256" s="17"/>
      <c r="BI256" s="17"/>
      <c r="BJ256" s="19"/>
      <c r="BK256" s="17"/>
      <c r="BL256" s="17"/>
      <c r="BM256" s="19"/>
      <c r="BN256" s="17"/>
      <c r="BO256" s="17"/>
      <c r="BP256" s="19"/>
      <c r="BQ256" s="17"/>
      <c r="BR256" s="17"/>
      <c r="BS256" s="19"/>
      <c r="BT256" s="17"/>
      <c r="BU256" s="17"/>
      <c r="BV256" s="19"/>
      <c r="BW256" s="17"/>
      <c r="BX256" s="17"/>
      <c r="BY256" s="19"/>
      <c r="BZ256" s="17"/>
      <c r="CA256" s="17"/>
      <c r="CB256" s="19">
        <f t="shared" si="40"/>
        <v>1</v>
      </c>
      <c r="CC256" s="17"/>
      <c r="CD256" s="17"/>
      <c r="CE256" s="19">
        <f t="shared" si="41"/>
        <v>9</v>
      </c>
      <c r="CF256" s="514"/>
      <c r="CG256" s="17"/>
      <c r="CH256" s="19">
        <f t="shared" si="42"/>
        <v>18</v>
      </c>
      <c r="CI256" s="136" t="s">
        <v>1192</v>
      </c>
      <c r="CJ256" s="18" t="s">
        <v>636</v>
      </c>
    </row>
    <row r="257" spans="2:88" ht="143.25" customHeight="1">
      <c r="B257" s="38">
        <f t="shared" si="36"/>
        <v>62</v>
      </c>
      <c r="C257" s="16">
        <f t="shared" si="37"/>
        <v>44655</v>
      </c>
      <c r="D257" s="16"/>
      <c r="E257" s="19"/>
      <c r="F257" s="17"/>
      <c r="G257" s="17"/>
      <c r="H257" s="19"/>
      <c r="I257" s="17"/>
      <c r="J257" s="17"/>
      <c r="K257" s="19"/>
      <c r="L257" s="17"/>
      <c r="M257" s="17"/>
      <c r="N257" s="19"/>
      <c r="O257" s="17"/>
      <c r="P257" s="17"/>
      <c r="Q257" s="19"/>
      <c r="R257" s="17"/>
      <c r="S257" s="17"/>
      <c r="T257" s="19"/>
      <c r="U257" s="17"/>
      <c r="V257" s="17"/>
      <c r="W257" s="19"/>
      <c r="X257" s="17"/>
      <c r="Y257" s="17"/>
      <c r="Z257" s="19"/>
      <c r="AA257" s="17"/>
      <c r="AB257" s="17"/>
      <c r="AC257" s="19"/>
      <c r="AD257" s="17"/>
      <c r="AE257" s="17"/>
      <c r="AF257" s="19"/>
      <c r="AG257" s="17"/>
      <c r="AH257" s="17"/>
      <c r="AI257" s="19"/>
      <c r="AJ257" s="17"/>
      <c r="AK257" s="17"/>
      <c r="AL257" s="17"/>
      <c r="AM257" s="17"/>
      <c r="AN257" s="17"/>
      <c r="AO257" s="19"/>
      <c r="AP257" s="17"/>
      <c r="AQ257" s="17"/>
      <c r="AR257" s="19"/>
      <c r="AS257" s="17"/>
      <c r="AT257" s="17"/>
      <c r="AU257" s="19"/>
      <c r="AV257" s="17"/>
      <c r="AW257" s="17"/>
      <c r="AX257" s="19"/>
      <c r="AY257" s="17"/>
      <c r="AZ257" s="17"/>
      <c r="BA257" s="19"/>
      <c r="BB257" s="17"/>
      <c r="BC257" s="17"/>
      <c r="BD257" s="19"/>
      <c r="BE257" s="17"/>
      <c r="BF257" s="17"/>
      <c r="BG257" s="19"/>
      <c r="BH257" s="17"/>
      <c r="BI257" s="17"/>
      <c r="BJ257" s="19"/>
      <c r="BK257" s="17"/>
      <c r="BL257" s="17"/>
      <c r="BM257" s="19"/>
      <c r="BN257" s="17"/>
      <c r="BO257" s="17"/>
      <c r="BP257" s="19"/>
      <c r="BQ257" s="17"/>
      <c r="BR257" s="17"/>
      <c r="BS257" s="19"/>
      <c r="BT257" s="17"/>
      <c r="BU257" s="17"/>
      <c r="BV257" s="19"/>
      <c r="BW257" s="17"/>
      <c r="BX257" s="17"/>
      <c r="BY257" s="19"/>
      <c r="BZ257" s="17"/>
      <c r="CA257" s="17"/>
      <c r="CB257" s="19">
        <v>0</v>
      </c>
      <c r="CC257" s="17" t="s">
        <v>1114</v>
      </c>
      <c r="CD257" s="17"/>
      <c r="CE257" s="19">
        <f t="shared" si="41"/>
        <v>8</v>
      </c>
      <c r="CF257" s="17"/>
      <c r="CG257" s="17" t="s">
        <v>162</v>
      </c>
      <c r="CH257" s="19">
        <f t="shared" si="42"/>
        <v>17</v>
      </c>
      <c r="CI257" s="24" t="s">
        <v>968</v>
      </c>
      <c r="CJ257" s="309" t="s">
        <v>1038</v>
      </c>
    </row>
    <row r="258" spans="2:88" ht="62.25" customHeight="1">
      <c r="B258" s="38">
        <f t="shared" si="36"/>
        <v>63</v>
      </c>
      <c r="C258" s="16">
        <f t="shared" si="37"/>
        <v>44662</v>
      </c>
      <c r="D258" s="16"/>
      <c r="E258" s="19"/>
      <c r="F258" s="17"/>
      <c r="G258" s="17"/>
      <c r="H258" s="19"/>
      <c r="I258" s="17"/>
      <c r="J258" s="17"/>
      <c r="K258" s="19"/>
      <c r="L258" s="17"/>
      <c r="M258" s="17"/>
      <c r="N258" s="19"/>
      <c r="O258" s="17"/>
      <c r="P258" s="17"/>
      <c r="Q258" s="19"/>
      <c r="R258" s="17"/>
      <c r="S258" s="17"/>
      <c r="T258" s="19"/>
      <c r="U258" s="17"/>
      <c r="V258" s="17"/>
      <c r="W258" s="19"/>
      <c r="X258" s="17"/>
      <c r="Y258" s="17"/>
      <c r="Z258" s="19"/>
      <c r="AA258" s="17"/>
      <c r="AB258" s="17"/>
      <c r="AC258" s="19"/>
      <c r="AD258" s="17"/>
      <c r="AE258" s="17"/>
      <c r="AF258" s="19"/>
      <c r="AG258" s="17"/>
      <c r="AH258" s="17"/>
      <c r="AI258" s="19"/>
      <c r="AJ258" s="17"/>
      <c r="AK258" s="17"/>
      <c r="AL258" s="17"/>
      <c r="AM258" s="17"/>
      <c r="AN258" s="17"/>
      <c r="AO258" s="19"/>
      <c r="AP258" s="17"/>
      <c r="AQ258" s="17"/>
      <c r="AR258" s="19"/>
      <c r="AS258" s="17"/>
      <c r="AT258" s="17"/>
      <c r="AU258" s="19"/>
      <c r="AV258" s="17"/>
      <c r="AW258" s="17"/>
      <c r="AX258" s="19"/>
      <c r="AY258" s="17"/>
      <c r="AZ258" s="17"/>
      <c r="BA258" s="19"/>
      <c r="BB258" s="17"/>
      <c r="BC258" s="17"/>
      <c r="BD258" s="19"/>
      <c r="BE258" s="17"/>
      <c r="BF258" s="17"/>
      <c r="BG258" s="19"/>
      <c r="BH258" s="17"/>
      <c r="BI258" s="17"/>
      <c r="BJ258" s="19"/>
      <c r="BK258" s="17"/>
      <c r="BL258" s="17"/>
      <c r="BM258" s="19"/>
      <c r="BN258" s="17"/>
      <c r="BO258" s="17"/>
      <c r="BP258" s="19"/>
      <c r="BQ258" s="17"/>
      <c r="BR258" s="17"/>
      <c r="BS258" s="19"/>
      <c r="BT258" s="17"/>
      <c r="BU258" s="17"/>
      <c r="BV258" s="19"/>
      <c r="BW258" s="17"/>
      <c r="BX258" s="17"/>
      <c r="BY258" s="19"/>
      <c r="BZ258" s="17"/>
      <c r="CA258" s="17"/>
      <c r="CB258" s="19"/>
      <c r="CC258" s="17"/>
      <c r="CD258" s="17"/>
      <c r="CE258" s="19">
        <f t="shared" si="41"/>
        <v>7</v>
      </c>
      <c r="CF258" s="17"/>
      <c r="CG258" s="17"/>
      <c r="CH258" s="19">
        <f t="shared" si="42"/>
        <v>16</v>
      </c>
      <c r="CI258" s="136" t="s">
        <v>1193</v>
      </c>
      <c r="CJ258" s="52"/>
    </row>
    <row r="259" spans="2:88" ht="93.75" customHeight="1">
      <c r="B259" s="38">
        <f t="shared" si="36"/>
        <v>64</v>
      </c>
      <c r="C259" s="16">
        <f t="shared" si="37"/>
        <v>44669</v>
      </c>
      <c r="D259" s="16"/>
      <c r="E259" s="19"/>
      <c r="F259" s="17"/>
      <c r="G259" s="17"/>
      <c r="H259" s="19"/>
      <c r="I259" s="17"/>
      <c r="J259" s="17"/>
      <c r="K259" s="19"/>
      <c r="L259" s="17"/>
      <c r="M259" s="17"/>
      <c r="N259" s="19"/>
      <c r="O259" s="17"/>
      <c r="P259" s="17"/>
      <c r="Q259" s="19"/>
      <c r="R259" s="17"/>
      <c r="S259" s="17"/>
      <c r="T259" s="19"/>
      <c r="U259" s="17"/>
      <c r="V259" s="17"/>
      <c r="W259" s="19"/>
      <c r="X259" s="17"/>
      <c r="Y259" s="17"/>
      <c r="Z259" s="19"/>
      <c r="AA259" s="17"/>
      <c r="AB259" s="17"/>
      <c r="AC259" s="19"/>
      <c r="AD259" s="17"/>
      <c r="AE259" s="17"/>
      <c r="AF259" s="19"/>
      <c r="AG259" s="17"/>
      <c r="AH259" s="17"/>
      <c r="AI259" s="19"/>
      <c r="AJ259" s="17"/>
      <c r="AK259" s="17"/>
      <c r="AL259" s="17"/>
      <c r="AM259" s="17"/>
      <c r="AN259" s="17"/>
      <c r="AO259" s="19"/>
      <c r="AP259" s="17"/>
      <c r="AQ259" s="17"/>
      <c r="AR259" s="19"/>
      <c r="AS259" s="17"/>
      <c r="AT259" s="17"/>
      <c r="AU259" s="19"/>
      <c r="AV259" s="17"/>
      <c r="AW259" s="17"/>
      <c r="AX259" s="19"/>
      <c r="AY259" s="17"/>
      <c r="AZ259" s="17"/>
      <c r="BA259" s="19"/>
      <c r="BB259" s="17"/>
      <c r="BC259" s="17"/>
      <c r="BD259" s="19"/>
      <c r="BE259" s="17"/>
      <c r="BF259" s="17"/>
      <c r="BG259" s="19"/>
      <c r="BH259" s="17"/>
      <c r="BI259" s="17"/>
      <c r="BJ259" s="19"/>
      <c r="BK259" s="17"/>
      <c r="BL259" s="17"/>
      <c r="BM259" s="19"/>
      <c r="BN259" s="17"/>
      <c r="BO259" s="17"/>
      <c r="BP259" s="19"/>
      <c r="BQ259" s="17"/>
      <c r="BR259" s="17"/>
      <c r="BS259" s="19"/>
      <c r="BT259" s="17"/>
      <c r="BU259" s="17"/>
      <c r="BV259" s="19"/>
      <c r="BW259" s="17"/>
      <c r="BX259" s="17"/>
      <c r="BY259" s="19"/>
      <c r="BZ259" s="17"/>
      <c r="CA259" s="17"/>
      <c r="CB259" s="19"/>
      <c r="CC259" s="17" t="s">
        <v>1116</v>
      </c>
      <c r="CD259" s="17"/>
      <c r="CE259" s="19">
        <f t="shared" si="41"/>
        <v>6</v>
      </c>
      <c r="CF259" s="17"/>
      <c r="CG259" s="17"/>
      <c r="CH259" s="19">
        <f t="shared" si="42"/>
        <v>15</v>
      </c>
      <c r="CI259" s="136" t="s">
        <v>1133</v>
      </c>
      <c r="CJ259" s="52" t="s">
        <v>1039</v>
      </c>
    </row>
    <row r="260" spans="2:88" ht="127.5" customHeight="1">
      <c r="B260" s="38">
        <f t="shared" si="36"/>
        <v>65</v>
      </c>
      <c r="C260" s="16">
        <f t="shared" si="37"/>
        <v>44676</v>
      </c>
      <c r="D260" s="16"/>
      <c r="E260" s="19"/>
      <c r="F260" s="17"/>
      <c r="G260" s="17"/>
      <c r="H260" s="19"/>
      <c r="I260" s="17"/>
      <c r="J260" s="17"/>
      <c r="K260" s="19"/>
      <c r="L260" s="17"/>
      <c r="M260" s="17"/>
      <c r="N260" s="19"/>
      <c r="O260" s="17"/>
      <c r="P260" s="17"/>
      <c r="Q260" s="19"/>
      <c r="R260" s="17"/>
      <c r="S260" s="17"/>
      <c r="T260" s="19"/>
      <c r="U260" s="17"/>
      <c r="V260" s="17"/>
      <c r="W260" s="19"/>
      <c r="X260" s="17"/>
      <c r="Y260" s="17"/>
      <c r="Z260" s="19"/>
      <c r="AA260" s="17"/>
      <c r="AB260" s="17"/>
      <c r="AC260" s="19"/>
      <c r="AD260" s="17"/>
      <c r="AE260" s="17"/>
      <c r="AF260" s="19"/>
      <c r="AG260" s="17"/>
      <c r="AH260" s="17"/>
      <c r="AI260" s="19"/>
      <c r="AJ260" s="17"/>
      <c r="AK260" s="17"/>
      <c r="AL260" s="17"/>
      <c r="AM260" s="17"/>
      <c r="AN260" s="17"/>
      <c r="AO260" s="19"/>
      <c r="AP260" s="17"/>
      <c r="AQ260" s="17"/>
      <c r="AR260" s="19"/>
      <c r="AS260" s="17"/>
      <c r="AT260" s="17"/>
      <c r="AU260" s="19"/>
      <c r="AV260" s="17"/>
      <c r="AW260" s="17"/>
      <c r="AX260" s="19"/>
      <c r="AY260" s="17"/>
      <c r="AZ260" s="17"/>
      <c r="BA260" s="19"/>
      <c r="BB260" s="17"/>
      <c r="BC260" s="17"/>
      <c r="BD260" s="19"/>
      <c r="BE260" s="17"/>
      <c r="BF260" s="17"/>
      <c r="BG260" s="19"/>
      <c r="BH260" s="17"/>
      <c r="BI260" s="17"/>
      <c r="BJ260" s="19"/>
      <c r="BK260" s="17"/>
      <c r="BL260" s="17"/>
      <c r="BM260" s="19"/>
      <c r="BN260" s="17"/>
      <c r="BO260" s="17"/>
      <c r="BP260" s="19"/>
      <c r="BQ260" s="17"/>
      <c r="BR260" s="17"/>
      <c r="BS260" s="19"/>
      <c r="BT260" s="17"/>
      <c r="BU260" s="17"/>
      <c r="BV260" s="19"/>
      <c r="BW260" s="17"/>
      <c r="BX260" s="17"/>
      <c r="BY260" s="19"/>
      <c r="BZ260" s="17"/>
      <c r="CA260" s="17"/>
      <c r="CB260" s="19"/>
      <c r="CC260" s="17"/>
      <c r="CD260" s="17"/>
      <c r="CE260" s="19">
        <f t="shared" si="41"/>
        <v>5</v>
      </c>
      <c r="CF260" s="17"/>
      <c r="CG260" s="17"/>
      <c r="CH260" s="19">
        <f t="shared" si="42"/>
        <v>14</v>
      </c>
      <c r="CI260" s="24" t="s">
        <v>1132</v>
      </c>
      <c r="CJ260" s="43"/>
    </row>
    <row r="261" spans="2:88" ht="55.5" customHeight="1">
      <c r="B261" s="38">
        <f t="shared" si="36"/>
        <v>66</v>
      </c>
      <c r="C261" s="16">
        <f t="shared" si="37"/>
        <v>44683</v>
      </c>
      <c r="D261" s="16"/>
      <c r="E261" s="19"/>
      <c r="F261" s="17"/>
      <c r="G261" s="17"/>
      <c r="H261" s="19"/>
      <c r="I261" s="17"/>
      <c r="J261" s="17"/>
      <c r="K261" s="19"/>
      <c r="L261" s="17"/>
      <c r="M261" s="17"/>
      <c r="N261" s="19"/>
      <c r="O261" s="17"/>
      <c r="P261" s="17"/>
      <c r="Q261" s="19"/>
      <c r="R261" s="17"/>
      <c r="S261" s="17"/>
      <c r="T261" s="19"/>
      <c r="U261" s="17"/>
      <c r="V261" s="17"/>
      <c r="W261" s="19"/>
      <c r="X261" s="17"/>
      <c r="Y261" s="17"/>
      <c r="Z261" s="19"/>
      <c r="AA261" s="17"/>
      <c r="AB261" s="17"/>
      <c r="AC261" s="19"/>
      <c r="AD261" s="17"/>
      <c r="AE261" s="17"/>
      <c r="AF261" s="19"/>
      <c r="AG261" s="17"/>
      <c r="AH261" s="17"/>
      <c r="AI261" s="19"/>
      <c r="AJ261" s="17"/>
      <c r="AK261" s="17"/>
      <c r="AL261" s="17"/>
      <c r="AM261" s="17"/>
      <c r="AN261" s="17"/>
      <c r="AO261" s="19"/>
      <c r="AP261" s="17"/>
      <c r="AQ261" s="17"/>
      <c r="AR261" s="19"/>
      <c r="AS261" s="17"/>
      <c r="AT261" s="17"/>
      <c r="AU261" s="19"/>
      <c r="AV261" s="17"/>
      <c r="AW261" s="17"/>
      <c r="AX261" s="19"/>
      <c r="AY261" s="17"/>
      <c r="AZ261" s="17"/>
      <c r="BA261" s="19"/>
      <c r="BB261" s="17"/>
      <c r="BC261" s="17"/>
      <c r="BD261" s="19"/>
      <c r="BE261" s="17"/>
      <c r="BF261" s="17"/>
      <c r="BG261" s="19"/>
      <c r="BH261" s="17"/>
      <c r="BI261" s="17"/>
      <c r="BJ261" s="19"/>
      <c r="BK261" s="17"/>
      <c r="BL261" s="17"/>
      <c r="BM261" s="19"/>
      <c r="BN261" s="17"/>
      <c r="BO261" s="17"/>
      <c r="BP261" s="19"/>
      <c r="BQ261" s="17"/>
      <c r="BR261" s="17"/>
      <c r="BS261" s="19"/>
      <c r="BT261" s="17"/>
      <c r="BU261" s="17"/>
      <c r="BV261" s="19"/>
      <c r="BW261" s="17"/>
      <c r="BX261" s="17"/>
      <c r="BY261" s="19"/>
      <c r="BZ261" s="17"/>
      <c r="CA261" s="17"/>
      <c r="CB261" s="19"/>
      <c r="CC261" s="17" t="s">
        <v>1115</v>
      </c>
      <c r="CD261" s="17"/>
      <c r="CE261" s="19">
        <f t="shared" si="41"/>
        <v>4</v>
      </c>
      <c r="CF261" s="17"/>
      <c r="CG261" s="17"/>
      <c r="CH261" s="19">
        <f t="shared" si="42"/>
        <v>13</v>
      </c>
      <c r="CI261" s="492"/>
      <c r="CJ261" s="43"/>
    </row>
    <row r="262" spans="2:88" ht="105" customHeight="1">
      <c r="B262" s="38">
        <f t="shared" si="36"/>
        <v>67</v>
      </c>
      <c r="C262" s="16">
        <f t="shared" si="37"/>
        <v>44690</v>
      </c>
      <c r="D262" s="16"/>
      <c r="E262" s="19"/>
      <c r="F262" s="17"/>
      <c r="G262" s="17"/>
      <c r="H262" s="19"/>
      <c r="I262" s="17"/>
      <c r="J262" s="17"/>
      <c r="K262" s="19"/>
      <c r="L262" s="17"/>
      <c r="M262" s="17"/>
      <c r="N262" s="19"/>
      <c r="O262" s="17"/>
      <c r="P262" s="17"/>
      <c r="Q262" s="19"/>
      <c r="R262" s="17"/>
      <c r="S262" s="17"/>
      <c r="T262" s="19"/>
      <c r="U262" s="17"/>
      <c r="V262" s="17"/>
      <c r="W262" s="19"/>
      <c r="X262" s="17"/>
      <c r="Y262" s="17"/>
      <c r="Z262" s="19"/>
      <c r="AA262" s="17"/>
      <c r="AB262" s="17"/>
      <c r="AC262" s="19"/>
      <c r="AD262" s="17"/>
      <c r="AE262" s="17"/>
      <c r="AF262" s="19"/>
      <c r="AG262" s="17"/>
      <c r="AH262" s="17"/>
      <c r="AI262" s="19"/>
      <c r="AJ262" s="17"/>
      <c r="AK262" s="17"/>
      <c r="AL262" s="17"/>
      <c r="AM262" s="17"/>
      <c r="AN262" s="17"/>
      <c r="AO262" s="19"/>
      <c r="AP262" s="17"/>
      <c r="AQ262" s="17"/>
      <c r="AR262" s="19"/>
      <c r="AS262" s="17"/>
      <c r="AT262" s="17"/>
      <c r="AU262" s="19"/>
      <c r="AV262" s="17"/>
      <c r="AW262" s="17"/>
      <c r="AX262" s="19"/>
      <c r="AY262" s="17"/>
      <c r="AZ262" s="17"/>
      <c r="BA262" s="19"/>
      <c r="BB262" s="17"/>
      <c r="BC262" s="17"/>
      <c r="BD262" s="19"/>
      <c r="BE262" s="17"/>
      <c r="BF262" s="17"/>
      <c r="BG262" s="19"/>
      <c r="BH262" s="17"/>
      <c r="BI262" s="17"/>
      <c r="BJ262" s="19"/>
      <c r="BK262" s="17"/>
      <c r="BL262" s="17"/>
      <c r="BM262" s="19"/>
      <c r="BN262" s="17"/>
      <c r="BO262" s="17"/>
      <c r="BP262" s="19"/>
      <c r="BQ262" s="17"/>
      <c r="BR262" s="17"/>
      <c r="BS262" s="19"/>
      <c r="BT262" s="17"/>
      <c r="BU262" s="17"/>
      <c r="BV262" s="19"/>
      <c r="BW262" s="17"/>
      <c r="BX262" s="17"/>
      <c r="BY262" s="19"/>
      <c r="BZ262" s="17"/>
      <c r="CA262" s="17"/>
      <c r="CB262" s="19"/>
      <c r="CC262" s="17"/>
      <c r="CD262" s="17"/>
      <c r="CE262" s="19">
        <f t="shared" si="41"/>
        <v>3</v>
      </c>
      <c r="CF262" s="17"/>
      <c r="CG262" s="17"/>
      <c r="CH262" s="19">
        <f t="shared" si="42"/>
        <v>12</v>
      </c>
      <c r="CI262" s="24" t="s">
        <v>1125</v>
      </c>
      <c r="CJ262" s="319"/>
    </row>
    <row r="263" spans="2:88" ht="53.25" customHeight="1">
      <c r="B263" s="38">
        <f t="shared" si="36"/>
        <v>68</v>
      </c>
      <c r="C263" s="16">
        <f t="shared" si="37"/>
        <v>44697</v>
      </c>
      <c r="D263" s="16"/>
      <c r="E263" s="19"/>
      <c r="F263" s="17"/>
      <c r="G263" s="17"/>
      <c r="H263" s="19"/>
      <c r="I263" s="17"/>
      <c r="J263" s="17"/>
      <c r="K263" s="19"/>
      <c r="L263" s="17"/>
      <c r="M263" s="17"/>
      <c r="N263" s="19"/>
      <c r="O263" s="17"/>
      <c r="P263" s="17"/>
      <c r="Q263" s="19"/>
      <c r="R263" s="17"/>
      <c r="S263" s="17"/>
      <c r="T263" s="19"/>
      <c r="U263" s="17"/>
      <c r="V263" s="17"/>
      <c r="W263" s="19"/>
      <c r="X263" s="17"/>
      <c r="Y263" s="17"/>
      <c r="Z263" s="19"/>
      <c r="AA263" s="17"/>
      <c r="AB263" s="17"/>
      <c r="AC263" s="19"/>
      <c r="AD263" s="17"/>
      <c r="AE263" s="17"/>
      <c r="AF263" s="19"/>
      <c r="AG263" s="17"/>
      <c r="AH263" s="17"/>
      <c r="AI263" s="19"/>
      <c r="AJ263" s="17"/>
      <c r="AK263" s="17"/>
      <c r="AL263" s="17"/>
      <c r="AM263" s="17"/>
      <c r="AN263" s="17"/>
      <c r="AO263" s="19"/>
      <c r="AP263" s="17"/>
      <c r="AQ263" s="17"/>
      <c r="AR263" s="19"/>
      <c r="AS263" s="17"/>
      <c r="AT263" s="17"/>
      <c r="AU263" s="19"/>
      <c r="AV263" s="17"/>
      <c r="AW263" s="17"/>
      <c r="AX263" s="19"/>
      <c r="AY263" s="17"/>
      <c r="AZ263" s="17"/>
      <c r="BA263" s="19"/>
      <c r="BB263" s="17"/>
      <c r="BC263" s="17"/>
      <c r="BD263" s="19"/>
      <c r="BE263" s="17"/>
      <c r="BF263" s="17"/>
      <c r="BG263" s="19"/>
      <c r="BH263" s="17"/>
      <c r="BI263" s="17"/>
      <c r="BJ263" s="19"/>
      <c r="BK263" s="17"/>
      <c r="BL263" s="17"/>
      <c r="BM263" s="19"/>
      <c r="BN263" s="17"/>
      <c r="BO263" s="17"/>
      <c r="BP263" s="19"/>
      <c r="BQ263" s="17"/>
      <c r="BR263" s="17"/>
      <c r="BS263" s="19"/>
      <c r="BT263" s="17"/>
      <c r="BU263" s="17"/>
      <c r="BV263" s="19"/>
      <c r="BW263" s="17"/>
      <c r="BX263" s="17"/>
      <c r="BY263" s="19"/>
      <c r="BZ263" s="17"/>
      <c r="CA263" s="17"/>
      <c r="CB263" s="19"/>
      <c r="CC263" s="17"/>
      <c r="CD263" s="17"/>
      <c r="CE263" s="19">
        <f t="shared" si="41"/>
        <v>2</v>
      </c>
      <c r="CF263" s="17" t="s">
        <v>1175</v>
      </c>
      <c r="CG263" s="17"/>
      <c r="CH263" s="19">
        <f t="shared" si="42"/>
        <v>11</v>
      </c>
      <c r="CI263" s="24" t="s">
        <v>1194</v>
      </c>
      <c r="CJ263" s="129"/>
    </row>
    <row r="264" spans="2:88" ht="20.25" customHeight="1">
      <c r="B264" s="38">
        <f t="shared" si="36"/>
        <v>69</v>
      </c>
      <c r="C264" s="16">
        <f t="shared" si="37"/>
        <v>44704</v>
      </c>
      <c r="D264" s="16"/>
      <c r="E264" s="19"/>
      <c r="F264" s="17"/>
      <c r="G264" s="17"/>
      <c r="H264" s="19"/>
      <c r="I264" s="17"/>
      <c r="J264" s="17"/>
      <c r="K264" s="19"/>
      <c r="L264" s="17"/>
      <c r="M264" s="17"/>
      <c r="N264" s="19"/>
      <c r="O264" s="17"/>
      <c r="P264" s="17"/>
      <c r="Q264" s="19"/>
      <c r="R264" s="17"/>
      <c r="S264" s="17"/>
      <c r="T264" s="19"/>
      <c r="U264" s="17"/>
      <c r="V264" s="17"/>
      <c r="W264" s="19"/>
      <c r="X264" s="17"/>
      <c r="Y264" s="17"/>
      <c r="Z264" s="19"/>
      <c r="AA264" s="17"/>
      <c r="AB264" s="17"/>
      <c r="AC264" s="19"/>
      <c r="AD264" s="17"/>
      <c r="AE264" s="17"/>
      <c r="AF264" s="19"/>
      <c r="AG264" s="17"/>
      <c r="AH264" s="17"/>
      <c r="AI264" s="19"/>
      <c r="AJ264" s="17"/>
      <c r="AK264" s="17"/>
      <c r="AL264" s="17"/>
      <c r="AM264" s="17"/>
      <c r="AN264" s="17"/>
      <c r="AO264" s="19"/>
      <c r="AP264" s="17"/>
      <c r="AQ264" s="17"/>
      <c r="AR264" s="19"/>
      <c r="AS264" s="17"/>
      <c r="AT264" s="17"/>
      <c r="AU264" s="19"/>
      <c r="AV264" s="17"/>
      <c r="AW264" s="17"/>
      <c r="AX264" s="19"/>
      <c r="AY264" s="17"/>
      <c r="AZ264" s="17"/>
      <c r="BA264" s="19"/>
      <c r="BB264" s="17"/>
      <c r="BC264" s="17"/>
      <c r="BD264" s="19"/>
      <c r="BE264" s="17"/>
      <c r="BF264" s="17"/>
      <c r="BG264" s="19"/>
      <c r="BH264" s="17"/>
      <c r="BI264" s="17"/>
      <c r="BJ264" s="19"/>
      <c r="BK264" s="17"/>
      <c r="BL264" s="17"/>
      <c r="BM264" s="19"/>
      <c r="BN264" s="17"/>
      <c r="BO264" s="17"/>
      <c r="BP264" s="19"/>
      <c r="BQ264" s="17"/>
      <c r="BR264" s="17"/>
      <c r="BS264" s="19"/>
      <c r="BT264" s="17"/>
      <c r="BU264" s="17"/>
      <c r="BV264" s="19"/>
      <c r="BW264" s="17"/>
      <c r="BX264" s="17"/>
      <c r="BY264" s="19"/>
      <c r="BZ264" s="17"/>
      <c r="CA264" s="17"/>
      <c r="CB264" s="19"/>
      <c r="CC264" s="17"/>
      <c r="CD264" s="17"/>
      <c r="CE264" s="19">
        <f t="shared" si="41"/>
        <v>1</v>
      </c>
      <c r="CF264" s="17"/>
      <c r="CG264" s="17"/>
      <c r="CH264" s="19">
        <f t="shared" si="42"/>
        <v>10</v>
      </c>
      <c r="CI264" s="513"/>
      <c r="CJ264" s="17" t="s">
        <v>408</v>
      </c>
    </row>
    <row r="265" spans="2:88" ht="20.25" customHeight="1">
      <c r="B265" s="38">
        <f t="shared" si="36"/>
        <v>70</v>
      </c>
      <c r="C265" s="16">
        <f t="shared" si="37"/>
        <v>44711</v>
      </c>
      <c r="D265" s="16"/>
      <c r="E265" s="19"/>
      <c r="F265" s="17"/>
      <c r="G265" s="17"/>
      <c r="H265" s="19"/>
      <c r="I265" s="17"/>
      <c r="J265" s="17"/>
      <c r="K265" s="19"/>
      <c r="L265" s="17"/>
      <c r="M265" s="17"/>
      <c r="N265" s="19"/>
      <c r="O265" s="17"/>
      <c r="P265" s="17"/>
      <c r="Q265" s="19"/>
      <c r="R265" s="17"/>
      <c r="S265" s="17"/>
      <c r="T265" s="19"/>
      <c r="U265" s="17"/>
      <c r="V265" s="17"/>
      <c r="W265" s="19"/>
      <c r="X265" s="17"/>
      <c r="Y265" s="17"/>
      <c r="Z265" s="19"/>
      <c r="AA265" s="17"/>
      <c r="AB265" s="17"/>
      <c r="AC265" s="19"/>
      <c r="AD265" s="17"/>
      <c r="AE265" s="17"/>
      <c r="AF265" s="19"/>
      <c r="AG265" s="17"/>
      <c r="AH265" s="17"/>
      <c r="AI265" s="19"/>
      <c r="AJ265" s="17"/>
      <c r="AK265" s="17"/>
      <c r="AL265" s="17"/>
      <c r="AM265" s="17"/>
      <c r="AN265" s="17"/>
      <c r="AO265" s="19"/>
      <c r="AP265" s="17"/>
      <c r="AQ265" s="17"/>
      <c r="AR265" s="19"/>
      <c r="AS265" s="17"/>
      <c r="AT265" s="17"/>
      <c r="AU265" s="19"/>
      <c r="AV265" s="17"/>
      <c r="AW265" s="17"/>
      <c r="AX265" s="19"/>
      <c r="AY265" s="17"/>
      <c r="AZ265" s="17"/>
      <c r="BA265" s="19"/>
      <c r="BB265" s="17"/>
      <c r="BC265" s="17"/>
      <c r="BD265" s="19"/>
      <c r="BE265" s="17"/>
      <c r="BF265" s="17"/>
      <c r="BG265" s="19"/>
      <c r="BH265" s="17"/>
      <c r="BI265" s="17"/>
      <c r="BJ265" s="19"/>
      <c r="BK265" s="17"/>
      <c r="BL265" s="17"/>
      <c r="BM265" s="19"/>
      <c r="BN265" s="17"/>
      <c r="BO265" s="17"/>
      <c r="BP265" s="19"/>
      <c r="BQ265" s="17"/>
      <c r="BR265" s="17"/>
      <c r="BS265" s="19"/>
      <c r="BT265" s="17"/>
      <c r="BU265" s="17"/>
      <c r="BV265" s="19"/>
      <c r="BW265" s="17"/>
      <c r="BX265" s="17"/>
      <c r="BY265" s="19"/>
      <c r="BZ265" s="17"/>
      <c r="CA265" s="17"/>
      <c r="CB265" s="19"/>
      <c r="CC265" s="17"/>
      <c r="CD265" s="17"/>
      <c r="CE265" s="19">
        <v>0</v>
      </c>
      <c r="CF265" s="17" t="s">
        <v>1129</v>
      </c>
      <c r="CG265" s="17"/>
      <c r="CH265" s="19">
        <f t="shared" si="42"/>
        <v>9</v>
      </c>
      <c r="CI265" s="513"/>
      <c r="CJ265" s="17"/>
    </row>
    <row r="266" spans="2:88" ht="20.25" customHeight="1">
      <c r="B266" s="38">
        <f t="shared" si="36"/>
        <v>71</v>
      </c>
      <c r="C266" s="16">
        <f t="shared" si="37"/>
        <v>44718</v>
      </c>
      <c r="D266" s="16"/>
      <c r="E266" s="19"/>
      <c r="F266" s="17"/>
      <c r="G266" s="17"/>
      <c r="H266" s="19"/>
      <c r="I266" s="17"/>
      <c r="J266" s="17"/>
      <c r="K266" s="19"/>
      <c r="L266" s="17"/>
      <c r="M266" s="17"/>
      <c r="N266" s="19"/>
      <c r="O266" s="17"/>
      <c r="P266" s="17"/>
      <c r="Q266" s="19"/>
      <c r="R266" s="17"/>
      <c r="S266" s="17"/>
      <c r="T266" s="19"/>
      <c r="U266" s="17"/>
      <c r="V266" s="17"/>
      <c r="W266" s="19"/>
      <c r="X266" s="17"/>
      <c r="Y266" s="17"/>
      <c r="Z266" s="19"/>
      <c r="AA266" s="17"/>
      <c r="AB266" s="17"/>
      <c r="AC266" s="19"/>
      <c r="AD266" s="17"/>
      <c r="AE266" s="17"/>
      <c r="AF266" s="19"/>
      <c r="AG266" s="17"/>
      <c r="AH266" s="17"/>
      <c r="AI266" s="19"/>
      <c r="AJ266" s="17"/>
      <c r="AK266" s="17"/>
      <c r="AL266" s="17"/>
      <c r="AM266" s="17"/>
      <c r="AN266" s="17"/>
      <c r="AO266" s="19"/>
      <c r="AP266" s="17"/>
      <c r="AQ266" s="17"/>
      <c r="AR266" s="19"/>
      <c r="AS266" s="17"/>
      <c r="AT266" s="17"/>
      <c r="AU266" s="19"/>
      <c r="AV266" s="17"/>
      <c r="AW266" s="17"/>
      <c r="AX266" s="19"/>
      <c r="AY266" s="17"/>
      <c r="AZ266" s="17"/>
      <c r="BA266" s="19"/>
      <c r="BB266" s="17"/>
      <c r="BC266" s="17"/>
      <c r="BD266" s="19"/>
      <c r="BE266" s="17"/>
      <c r="BF266" s="17"/>
      <c r="BG266" s="19"/>
      <c r="BH266" s="17"/>
      <c r="BI266" s="17"/>
      <c r="BJ266" s="19"/>
      <c r="BK266" s="17"/>
      <c r="BL266" s="17"/>
      <c r="BM266" s="19"/>
      <c r="BN266" s="17"/>
      <c r="BO266" s="17"/>
      <c r="BP266" s="19"/>
      <c r="BQ266" s="17"/>
      <c r="BR266" s="17"/>
      <c r="BS266" s="19"/>
      <c r="BT266" s="17"/>
      <c r="BU266" s="17"/>
      <c r="BV266" s="19"/>
      <c r="BW266" s="17"/>
      <c r="BX266" s="17"/>
      <c r="BY266" s="19"/>
      <c r="BZ266" s="17"/>
      <c r="CA266" s="17"/>
      <c r="CB266" s="19"/>
      <c r="CC266" s="17"/>
      <c r="CD266" s="17"/>
      <c r="CE266" s="19"/>
      <c r="CF266" s="17"/>
      <c r="CG266" s="17"/>
      <c r="CH266" s="19">
        <f t="shared" si="42"/>
        <v>8</v>
      </c>
      <c r="CI266" s="514"/>
      <c r="CJ266" s="17" t="s">
        <v>162</v>
      </c>
    </row>
    <row r="267" spans="2:88" ht="20.25" customHeight="1">
      <c r="B267" s="38">
        <f t="shared" si="36"/>
        <v>72</v>
      </c>
      <c r="C267" s="16">
        <f t="shared" si="37"/>
        <v>44725</v>
      </c>
      <c r="D267" s="16"/>
      <c r="E267" s="19"/>
      <c r="F267" s="17"/>
      <c r="G267" s="17"/>
      <c r="H267" s="19"/>
      <c r="I267" s="17"/>
      <c r="J267" s="17"/>
      <c r="K267" s="19"/>
      <c r="L267" s="17"/>
      <c r="M267" s="17"/>
      <c r="N267" s="19"/>
      <c r="O267" s="17"/>
      <c r="P267" s="17"/>
      <c r="Q267" s="19"/>
      <c r="R267" s="17"/>
      <c r="S267" s="17"/>
      <c r="T267" s="19"/>
      <c r="U267" s="17"/>
      <c r="V267" s="17"/>
      <c r="W267" s="19"/>
      <c r="X267" s="17"/>
      <c r="Y267" s="17"/>
      <c r="Z267" s="19"/>
      <c r="AA267" s="17"/>
      <c r="AB267" s="17"/>
      <c r="AC267" s="19"/>
      <c r="AD267" s="17"/>
      <c r="AE267" s="17"/>
      <c r="AF267" s="19"/>
      <c r="AG267" s="17"/>
      <c r="AH267" s="17"/>
      <c r="AI267" s="19"/>
      <c r="AJ267" s="17"/>
      <c r="AK267" s="17"/>
      <c r="AL267" s="17"/>
      <c r="AM267" s="17"/>
      <c r="AN267" s="17"/>
      <c r="AO267" s="19"/>
      <c r="AP267" s="17"/>
      <c r="AQ267" s="17"/>
      <c r="AR267" s="19"/>
      <c r="AS267" s="17"/>
      <c r="AT267" s="17"/>
      <c r="AU267" s="19"/>
      <c r="AV267" s="17"/>
      <c r="AW267" s="17"/>
      <c r="AX267" s="19"/>
      <c r="AY267" s="17"/>
      <c r="AZ267" s="17"/>
      <c r="BA267" s="19"/>
      <c r="BB267" s="17"/>
      <c r="BC267" s="17"/>
      <c r="BD267" s="19"/>
      <c r="BE267" s="17"/>
      <c r="BF267" s="17"/>
      <c r="BG267" s="19"/>
      <c r="BH267" s="17"/>
      <c r="BI267" s="17"/>
      <c r="BJ267" s="19"/>
      <c r="BK267" s="17"/>
      <c r="BL267" s="17"/>
      <c r="BM267" s="19"/>
      <c r="BN267" s="17"/>
      <c r="BO267" s="17"/>
      <c r="BP267" s="19"/>
      <c r="BQ267" s="17"/>
      <c r="BR267" s="17"/>
      <c r="BS267" s="19"/>
      <c r="BT267" s="17"/>
      <c r="BU267" s="17"/>
      <c r="BV267" s="19"/>
      <c r="BW267" s="17"/>
      <c r="BX267" s="17"/>
      <c r="BY267" s="19"/>
      <c r="BZ267" s="17"/>
      <c r="CA267" s="17"/>
      <c r="CB267" s="19"/>
      <c r="CC267" s="17"/>
      <c r="CD267" s="17"/>
      <c r="CE267" s="19"/>
      <c r="CF267" s="17"/>
      <c r="CG267" s="17"/>
      <c r="CH267" s="19">
        <f t="shared" si="42"/>
        <v>7</v>
      </c>
      <c r="CI267" s="514"/>
      <c r="CJ267" s="17"/>
    </row>
    <row r="268" spans="2:88" ht="20.25" customHeight="1">
      <c r="B268" s="38">
        <f t="shared" si="36"/>
        <v>73</v>
      </c>
      <c r="C268" s="16">
        <f t="shared" si="37"/>
        <v>44732</v>
      </c>
      <c r="D268" s="16"/>
      <c r="E268" s="19"/>
      <c r="F268" s="17"/>
      <c r="G268" s="17"/>
      <c r="H268" s="19"/>
      <c r="I268" s="17"/>
      <c r="J268" s="17"/>
      <c r="K268" s="19"/>
      <c r="L268" s="17"/>
      <c r="M268" s="17"/>
      <c r="N268" s="19"/>
      <c r="O268" s="17"/>
      <c r="P268" s="17"/>
      <c r="Q268" s="19"/>
      <c r="R268" s="17"/>
      <c r="S268" s="17"/>
      <c r="T268" s="19"/>
      <c r="U268" s="17"/>
      <c r="V268" s="17"/>
      <c r="W268" s="19"/>
      <c r="X268" s="17"/>
      <c r="Y268" s="17"/>
      <c r="Z268" s="19"/>
      <c r="AA268" s="17"/>
      <c r="AB268" s="17"/>
      <c r="AC268" s="19"/>
      <c r="AD268" s="17"/>
      <c r="AE268" s="17"/>
      <c r="AF268" s="19"/>
      <c r="AG268" s="17"/>
      <c r="AH268" s="17"/>
      <c r="AI268" s="19"/>
      <c r="AJ268" s="17"/>
      <c r="AK268" s="17"/>
      <c r="AL268" s="17"/>
      <c r="AM268" s="17"/>
      <c r="AN268" s="17"/>
      <c r="AO268" s="19"/>
      <c r="AP268" s="17"/>
      <c r="AQ268" s="17"/>
      <c r="AR268" s="19"/>
      <c r="AS268" s="17"/>
      <c r="AT268" s="17"/>
      <c r="AU268" s="19"/>
      <c r="AV268" s="17"/>
      <c r="AW268" s="17"/>
      <c r="AX268" s="19"/>
      <c r="AY268" s="17"/>
      <c r="AZ268" s="17"/>
      <c r="BA268" s="19"/>
      <c r="BB268" s="17"/>
      <c r="BC268" s="17"/>
      <c r="BD268" s="19"/>
      <c r="BE268" s="17"/>
      <c r="BF268" s="17"/>
      <c r="BG268" s="19"/>
      <c r="BH268" s="17"/>
      <c r="BI268" s="17"/>
      <c r="BJ268" s="19"/>
      <c r="BK268" s="17"/>
      <c r="BL268" s="17"/>
      <c r="BM268" s="19"/>
      <c r="BN268" s="17"/>
      <c r="BO268" s="17"/>
      <c r="BP268" s="19"/>
      <c r="BQ268" s="17"/>
      <c r="BR268" s="17"/>
      <c r="BS268" s="19"/>
      <c r="BT268" s="17"/>
      <c r="BU268" s="17"/>
      <c r="BV268" s="19"/>
      <c r="BW268" s="17"/>
      <c r="BX268" s="17"/>
      <c r="BY268" s="19"/>
      <c r="BZ268" s="17"/>
      <c r="CA268" s="17"/>
      <c r="CB268" s="19"/>
      <c r="CC268" s="17"/>
      <c r="CD268" s="17"/>
      <c r="CE268" s="19"/>
      <c r="CF268" s="514" t="s">
        <v>1127</v>
      </c>
      <c r="CG268" s="17"/>
      <c r="CH268" s="19">
        <f t="shared" si="42"/>
        <v>6</v>
      </c>
      <c r="CI268" s="514"/>
      <c r="CJ268" s="17"/>
    </row>
    <row r="269" spans="2:88" ht="20.25" customHeight="1">
      <c r="B269" s="38">
        <f t="shared" si="36"/>
        <v>74</v>
      </c>
      <c r="C269" s="16">
        <f t="shared" si="37"/>
        <v>44739</v>
      </c>
      <c r="D269" s="16"/>
      <c r="E269" s="19"/>
      <c r="F269" s="17"/>
      <c r="G269" s="17"/>
      <c r="H269" s="19"/>
      <c r="I269" s="17"/>
      <c r="J269" s="17"/>
      <c r="K269" s="19"/>
      <c r="L269" s="17"/>
      <c r="M269" s="17"/>
      <c r="N269" s="19"/>
      <c r="O269" s="17"/>
      <c r="P269" s="17"/>
      <c r="Q269" s="19"/>
      <c r="R269" s="17"/>
      <c r="S269" s="17"/>
      <c r="T269" s="19"/>
      <c r="U269" s="17"/>
      <c r="V269" s="17"/>
      <c r="W269" s="19"/>
      <c r="X269" s="17"/>
      <c r="Y269" s="17"/>
      <c r="Z269" s="19"/>
      <c r="AA269" s="17"/>
      <c r="AB269" s="17"/>
      <c r="AC269" s="19"/>
      <c r="AD269" s="17"/>
      <c r="AE269" s="17"/>
      <c r="AF269" s="19"/>
      <c r="AG269" s="17"/>
      <c r="AH269" s="17"/>
      <c r="AI269" s="19"/>
      <c r="AJ269" s="17"/>
      <c r="AK269" s="17"/>
      <c r="AL269" s="17"/>
      <c r="AM269" s="17"/>
      <c r="AN269" s="17"/>
      <c r="AO269" s="19"/>
      <c r="AP269" s="17"/>
      <c r="AQ269" s="17"/>
      <c r="AR269" s="19"/>
      <c r="AS269" s="17"/>
      <c r="AT269" s="17"/>
      <c r="AU269" s="19"/>
      <c r="AV269" s="17"/>
      <c r="AW269" s="17"/>
      <c r="AX269" s="19"/>
      <c r="AY269" s="17"/>
      <c r="AZ269" s="17"/>
      <c r="BA269" s="19"/>
      <c r="BB269" s="17"/>
      <c r="BC269" s="17"/>
      <c r="BD269" s="19"/>
      <c r="BE269" s="17"/>
      <c r="BF269" s="17"/>
      <c r="BG269" s="19"/>
      <c r="BH269" s="17"/>
      <c r="BI269" s="17"/>
      <c r="BJ269" s="19"/>
      <c r="BK269" s="17"/>
      <c r="BL269" s="17"/>
      <c r="BM269" s="19"/>
      <c r="BN269" s="17"/>
      <c r="BO269" s="17"/>
      <c r="BP269" s="19"/>
      <c r="BQ269" s="17"/>
      <c r="BR269" s="17"/>
      <c r="BS269" s="19"/>
      <c r="BT269" s="17"/>
      <c r="BU269" s="17"/>
      <c r="BV269" s="19"/>
      <c r="BW269" s="17"/>
      <c r="BX269" s="17"/>
      <c r="BY269" s="19"/>
      <c r="BZ269" s="17"/>
      <c r="CA269" s="17"/>
      <c r="CB269" s="19"/>
      <c r="CC269" s="17"/>
      <c r="CD269" s="17"/>
      <c r="CE269" s="19"/>
      <c r="CF269" s="17"/>
      <c r="CG269" s="17"/>
      <c r="CH269" s="19">
        <f t="shared" si="42"/>
        <v>5</v>
      </c>
      <c r="CI269" s="17"/>
      <c r="CJ269" s="17"/>
    </row>
    <row r="270" spans="2:88" ht="20.25" customHeight="1">
      <c r="B270" s="38">
        <f t="shared" si="36"/>
        <v>75</v>
      </c>
      <c r="C270" s="16">
        <f t="shared" si="37"/>
        <v>44746</v>
      </c>
      <c r="D270" s="16"/>
      <c r="E270" s="19"/>
      <c r="F270" s="17"/>
      <c r="G270" s="17"/>
      <c r="H270" s="19"/>
      <c r="I270" s="17"/>
      <c r="J270" s="17"/>
      <c r="K270" s="19"/>
      <c r="L270" s="17"/>
      <c r="M270" s="17"/>
      <c r="N270" s="19"/>
      <c r="O270" s="17"/>
      <c r="P270" s="17"/>
      <c r="Q270" s="19"/>
      <c r="R270" s="17"/>
      <c r="S270" s="17"/>
      <c r="T270" s="19"/>
      <c r="U270" s="17"/>
      <c r="V270" s="17"/>
      <c r="W270" s="19"/>
      <c r="X270" s="17"/>
      <c r="Y270" s="17"/>
      <c r="Z270" s="19"/>
      <c r="AA270" s="17"/>
      <c r="AB270" s="17"/>
      <c r="AC270" s="19"/>
      <c r="AD270" s="17"/>
      <c r="AE270" s="17"/>
      <c r="AF270" s="19"/>
      <c r="AG270" s="17"/>
      <c r="AH270" s="17"/>
      <c r="AI270" s="19"/>
      <c r="AJ270" s="17"/>
      <c r="AK270" s="17"/>
      <c r="AL270" s="17"/>
      <c r="AM270" s="17"/>
      <c r="AN270" s="17"/>
      <c r="AO270" s="19"/>
      <c r="AP270" s="17"/>
      <c r="AQ270" s="17"/>
      <c r="AR270" s="19"/>
      <c r="AS270" s="17"/>
      <c r="AT270" s="17"/>
      <c r="AU270" s="19"/>
      <c r="AV270" s="17"/>
      <c r="AW270" s="17"/>
      <c r="AX270" s="19"/>
      <c r="AY270" s="17"/>
      <c r="AZ270" s="17"/>
      <c r="BA270" s="19"/>
      <c r="BB270" s="17"/>
      <c r="BC270" s="17"/>
      <c r="BD270" s="19"/>
      <c r="BE270" s="17"/>
      <c r="BF270" s="17"/>
      <c r="BG270" s="19"/>
      <c r="BH270" s="17"/>
      <c r="BI270" s="17"/>
      <c r="BJ270" s="19"/>
      <c r="BK270" s="17"/>
      <c r="BL270" s="17"/>
      <c r="BM270" s="19"/>
      <c r="BN270" s="17"/>
      <c r="BO270" s="17"/>
      <c r="BP270" s="19"/>
      <c r="BQ270" s="17"/>
      <c r="BR270" s="17"/>
      <c r="BS270" s="19"/>
      <c r="BT270" s="17"/>
      <c r="BU270" s="17"/>
      <c r="BV270" s="19"/>
      <c r="BW270" s="17"/>
      <c r="BX270" s="17"/>
      <c r="BY270" s="19"/>
      <c r="BZ270" s="17"/>
      <c r="CA270" s="17"/>
      <c r="CB270" s="19"/>
      <c r="CC270" s="17"/>
      <c r="CD270" s="17"/>
      <c r="CE270" s="19"/>
      <c r="CF270" s="514" t="s">
        <v>1128</v>
      </c>
      <c r="CG270" s="17"/>
      <c r="CH270" s="19">
        <f t="shared" si="42"/>
        <v>4</v>
      </c>
      <c r="CI270" s="17"/>
      <c r="CJ270" s="17"/>
    </row>
    <row r="271" spans="2:88" ht="20.25" customHeight="1">
      <c r="B271" s="38">
        <f t="shared" ref="B271:B291" si="45">B270+1</f>
        <v>76</v>
      </c>
      <c r="C271" s="16">
        <f t="shared" ref="C271:C291" si="46">C270+7</f>
        <v>44753</v>
      </c>
      <c r="D271" s="16"/>
      <c r="E271" s="19"/>
      <c r="F271" s="17"/>
      <c r="G271" s="17"/>
      <c r="H271" s="19"/>
      <c r="I271" s="17"/>
      <c r="J271" s="17"/>
      <c r="K271" s="19"/>
      <c r="L271" s="17"/>
      <c r="M271" s="17"/>
      <c r="N271" s="19"/>
      <c r="O271" s="17"/>
      <c r="P271" s="17"/>
      <c r="Q271" s="19"/>
      <c r="R271" s="17"/>
      <c r="S271" s="17"/>
      <c r="T271" s="19"/>
      <c r="U271" s="17"/>
      <c r="V271" s="17"/>
      <c r="W271" s="19"/>
      <c r="X271" s="17"/>
      <c r="Y271" s="17"/>
      <c r="Z271" s="19"/>
      <c r="AA271" s="17"/>
      <c r="AB271" s="17"/>
      <c r="AC271" s="19"/>
      <c r="AD271" s="17"/>
      <c r="AE271" s="17"/>
      <c r="AF271" s="19"/>
      <c r="AG271" s="17"/>
      <c r="AH271" s="17"/>
      <c r="AI271" s="19"/>
      <c r="AJ271" s="17"/>
      <c r="AK271" s="17"/>
      <c r="AL271" s="17"/>
      <c r="AM271" s="17"/>
      <c r="AN271" s="17"/>
      <c r="AO271" s="19"/>
      <c r="AP271" s="17"/>
      <c r="AQ271" s="17"/>
      <c r="AR271" s="19"/>
      <c r="AS271" s="17"/>
      <c r="AT271" s="17"/>
      <c r="AU271" s="19"/>
      <c r="AV271" s="17"/>
      <c r="AW271" s="17"/>
      <c r="AX271" s="19"/>
      <c r="AY271" s="17"/>
      <c r="AZ271" s="17"/>
      <c r="BA271" s="19"/>
      <c r="BB271" s="17"/>
      <c r="BC271" s="17"/>
      <c r="BD271" s="19"/>
      <c r="BE271" s="17"/>
      <c r="BF271" s="17"/>
      <c r="BG271" s="19"/>
      <c r="BH271" s="17"/>
      <c r="BI271" s="17"/>
      <c r="BJ271" s="19"/>
      <c r="BK271" s="17"/>
      <c r="BL271" s="17"/>
      <c r="BM271" s="19"/>
      <c r="BN271" s="17"/>
      <c r="BO271" s="17"/>
      <c r="BP271" s="19"/>
      <c r="BQ271" s="17"/>
      <c r="BR271" s="17"/>
      <c r="BS271" s="19"/>
      <c r="BT271" s="17"/>
      <c r="BU271" s="17"/>
      <c r="BV271" s="19"/>
      <c r="BW271" s="17"/>
      <c r="BX271" s="17"/>
      <c r="BY271" s="19"/>
      <c r="BZ271" s="17"/>
      <c r="CA271" s="17"/>
      <c r="CB271" s="19"/>
      <c r="CC271" s="17"/>
      <c r="CD271" s="17"/>
      <c r="CE271" s="19"/>
      <c r="CF271" s="17"/>
      <c r="CG271" s="17"/>
      <c r="CH271" s="19">
        <f t="shared" si="42"/>
        <v>3</v>
      </c>
      <c r="CI271" s="17"/>
      <c r="CJ271" s="17"/>
    </row>
    <row r="272" spans="2:88" ht="20.25" customHeight="1">
      <c r="B272" s="38">
        <f t="shared" si="45"/>
        <v>77</v>
      </c>
      <c r="C272" s="16">
        <f t="shared" si="46"/>
        <v>44760</v>
      </c>
      <c r="D272" s="16"/>
      <c r="E272" s="19"/>
      <c r="F272" s="17"/>
      <c r="G272" s="17"/>
      <c r="H272" s="19"/>
      <c r="I272" s="17"/>
      <c r="J272" s="17"/>
      <c r="K272" s="19"/>
      <c r="L272" s="17"/>
      <c r="M272" s="17"/>
      <c r="N272" s="19"/>
      <c r="O272" s="17"/>
      <c r="P272" s="17"/>
      <c r="Q272" s="19"/>
      <c r="R272" s="17"/>
      <c r="S272" s="17"/>
      <c r="T272" s="19"/>
      <c r="U272" s="17"/>
      <c r="V272" s="17"/>
      <c r="W272" s="19"/>
      <c r="X272" s="17"/>
      <c r="Y272" s="17"/>
      <c r="Z272" s="19"/>
      <c r="AA272" s="17"/>
      <c r="AB272" s="17"/>
      <c r="AC272" s="19"/>
      <c r="AD272" s="17"/>
      <c r="AE272" s="17"/>
      <c r="AF272" s="19"/>
      <c r="AG272" s="17"/>
      <c r="AH272" s="17"/>
      <c r="AI272" s="19"/>
      <c r="AJ272" s="17"/>
      <c r="AK272" s="17"/>
      <c r="AL272" s="17"/>
      <c r="AM272" s="17"/>
      <c r="AN272" s="17"/>
      <c r="AO272" s="19"/>
      <c r="AP272" s="17"/>
      <c r="AQ272" s="17"/>
      <c r="AR272" s="19"/>
      <c r="AS272" s="17"/>
      <c r="AT272" s="17"/>
      <c r="AU272" s="19"/>
      <c r="AV272" s="17"/>
      <c r="AW272" s="17"/>
      <c r="AX272" s="19"/>
      <c r="AY272" s="17"/>
      <c r="AZ272" s="17"/>
      <c r="BA272" s="19"/>
      <c r="BB272" s="17"/>
      <c r="BC272" s="17"/>
      <c r="BD272" s="19"/>
      <c r="BE272" s="17"/>
      <c r="BF272" s="17"/>
      <c r="BG272" s="19"/>
      <c r="BH272" s="17"/>
      <c r="BI272" s="17"/>
      <c r="BJ272" s="19"/>
      <c r="BK272" s="17"/>
      <c r="BL272" s="17"/>
      <c r="BM272" s="19"/>
      <c r="BN272" s="17"/>
      <c r="BO272" s="17"/>
      <c r="BP272" s="19"/>
      <c r="BQ272" s="17"/>
      <c r="BR272" s="17"/>
      <c r="BS272" s="19"/>
      <c r="BT272" s="17"/>
      <c r="BU272" s="17"/>
      <c r="BV272" s="19"/>
      <c r="BW272" s="17"/>
      <c r="BX272" s="17"/>
      <c r="BY272" s="19"/>
      <c r="BZ272" s="17"/>
      <c r="CA272" s="17"/>
      <c r="CB272" s="19"/>
      <c r="CC272" s="17"/>
      <c r="CD272" s="17"/>
      <c r="CE272" s="19"/>
      <c r="CF272" s="17"/>
      <c r="CG272" s="17"/>
      <c r="CH272" s="19">
        <f t="shared" si="42"/>
        <v>2</v>
      </c>
      <c r="CI272" s="17" t="s">
        <v>1195</v>
      </c>
      <c r="CJ272" s="17"/>
    </row>
    <row r="273" spans="2:88" ht="20.25" customHeight="1">
      <c r="B273" s="38">
        <f t="shared" si="45"/>
        <v>78</v>
      </c>
      <c r="C273" s="16">
        <f t="shared" si="46"/>
        <v>44767</v>
      </c>
      <c r="D273" s="16"/>
      <c r="E273" s="19"/>
      <c r="F273" s="17"/>
      <c r="G273" s="17"/>
      <c r="H273" s="19"/>
      <c r="I273" s="17"/>
      <c r="J273" s="17"/>
      <c r="K273" s="19"/>
      <c r="L273" s="17"/>
      <c r="M273" s="17"/>
      <c r="N273" s="19"/>
      <c r="O273" s="17"/>
      <c r="P273" s="17"/>
      <c r="Q273" s="19"/>
      <c r="R273" s="17"/>
      <c r="S273" s="17"/>
      <c r="T273" s="19"/>
      <c r="U273" s="17"/>
      <c r="V273" s="17"/>
      <c r="W273" s="19"/>
      <c r="X273" s="17"/>
      <c r="Y273" s="17"/>
      <c r="Z273" s="19"/>
      <c r="AA273" s="17"/>
      <c r="AB273" s="17"/>
      <c r="AC273" s="19"/>
      <c r="AD273" s="17"/>
      <c r="AE273" s="17"/>
      <c r="AF273" s="19"/>
      <c r="AG273" s="17"/>
      <c r="AH273" s="17"/>
      <c r="AI273" s="19"/>
      <c r="AJ273" s="17"/>
      <c r="AK273" s="17"/>
      <c r="AL273" s="17"/>
      <c r="AM273" s="17"/>
      <c r="AN273" s="17"/>
      <c r="AO273" s="19"/>
      <c r="AP273" s="17"/>
      <c r="AQ273" s="17"/>
      <c r="AR273" s="19"/>
      <c r="AS273" s="17"/>
      <c r="AT273" s="17"/>
      <c r="AU273" s="19"/>
      <c r="AV273" s="17"/>
      <c r="AW273" s="17"/>
      <c r="AX273" s="19"/>
      <c r="AY273" s="17"/>
      <c r="AZ273" s="17"/>
      <c r="BA273" s="19"/>
      <c r="BB273" s="17"/>
      <c r="BC273" s="17"/>
      <c r="BD273" s="19"/>
      <c r="BE273" s="17"/>
      <c r="BF273" s="17"/>
      <c r="BG273" s="19"/>
      <c r="BH273" s="17"/>
      <c r="BI273" s="17"/>
      <c r="BJ273" s="19"/>
      <c r="BK273" s="17"/>
      <c r="BL273" s="17"/>
      <c r="BM273" s="19"/>
      <c r="BN273" s="17"/>
      <c r="BO273" s="17"/>
      <c r="BP273" s="19"/>
      <c r="BQ273" s="17"/>
      <c r="BR273" s="17"/>
      <c r="BS273" s="19"/>
      <c r="BT273" s="17"/>
      <c r="BU273" s="17"/>
      <c r="BV273" s="19"/>
      <c r="BW273" s="17"/>
      <c r="BX273" s="17"/>
      <c r="BY273" s="19"/>
      <c r="BZ273" s="17"/>
      <c r="CA273" s="17"/>
      <c r="CB273" s="19"/>
      <c r="CC273" s="17"/>
      <c r="CD273" s="17"/>
      <c r="CE273" s="19"/>
      <c r="CF273" s="17"/>
      <c r="CG273" s="17"/>
      <c r="CH273" s="19">
        <f t="shared" ref="CH273" si="47">CH274+1</f>
        <v>1</v>
      </c>
      <c r="CI273" s="17"/>
      <c r="CJ273" s="17"/>
    </row>
    <row r="274" spans="2:88" ht="20.25" customHeight="1">
      <c r="B274" s="38">
        <f t="shared" si="45"/>
        <v>79</v>
      </c>
      <c r="C274" s="16">
        <f t="shared" si="46"/>
        <v>44774</v>
      </c>
      <c r="D274" s="16"/>
      <c r="E274" s="19"/>
      <c r="F274" s="17"/>
      <c r="G274" s="17"/>
      <c r="H274" s="19"/>
      <c r="I274" s="17"/>
      <c r="J274" s="17"/>
      <c r="K274" s="19"/>
      <c r="L274" s="17"/>
      <c r="M274" s="17"/>
      <c r="N274" s="19"/>
      <c r="O274" s="17"/>
      <c r="P274" s="17"/>
      <c r="Q274" s="19"/>
      <c r="R274" s="17"/>
      <c r="S274" s="17"/>
      <c r="T274" s="19"/>
      <c r="U274" s="17"/>
      <c r="V274" s="17"/>
      <c r="W274" s="19"/>
      <c r="X274" s="17"/>
      <c r="Y274" s="17"/>
      <c r="Z274" s="19"/>
      <c r="AA274" s="17"/>
      <c r="AB274" s="17"/>
      <c r="AC274" s="19"/>
      <c r="AD274" s="17"/>
      <c r="AE274" s="17"/>
      <c r="AF274" s="19"/>
      <c r="AG274" s="17"/>
      <c r="AH274" s="17"/>
      <c r="AI274" s="19"/>
      <c r="AJ274" s="17"/>
      <c r="AK274" s="17"/>
      <c r="AL274" s="17"/>
      <c r="AM274" s="17"/>
      <c r="AN274" s="17"/>
      <c r="AO274" s="19"/>
      <c r="AP274" s="17"/>
      <c r="AQ274" s="17"/>
      <c r="AR274" s="19"/>
      <c r="AS274" s="17"/>
      <c r="AT274" s="17"/>
      <c r="AU274" s="19"/>
      <c r="AV274" s="17"/>
      <c r="AW274" s="17"/>
      <c r="AX274" s="19"/>
      <c r="AY274" s="17"/>
      <c r="AZ274" s="17"/>
      <c r="BA274" s="19"/>
      <c r="BB274" s="17"/>
      <c r="BC274" s="17"/>
      <c r="BD274" s="19"/>
      <c r="BE274" s="17"/>
      <c r="BF274" s="17"/>
      <c r="BG274" s="19"/>
      <c r="BH274" s="17"/>
      <c r="BI274" s="17"/>
      <c r="BJ274" s="19"/>
      <c r="BK274" s="17"/>
      <c r="BL274" s="17"/>
      <c r="BM274" s="19"/>
      <c r="BN274" s="17"/>
      <c r="BO274" s="17"/>
      <c r="BP274" s="19"/>
      <c r="BQ274" s="17"/>
      <c r="BR274" s="17"/>
      <c r="BS274" s="19"/>
      <c r="BT274" s="17"/>
      <c r="BU274" s="17"/>
      <c r="BV274" s="19"/>
      <c r="BW274" s="17"/>
      <c r="BX274" s="17"/>
      <c r="BY274" s="19"/>
      <c r="BZ274" s="17"/>
      <c r="CA274" s="17"/>
      <c r="CB274" s="19"/>
      <c r="CC274" s="17"/>
      <c r="CD274" s="17"/>
      <c r="CE274" s="19"/>
      <c r="CF274" s="17"/>
      <c r="CG274" s="17"/>
      <c r="CH274" s="19">
        <v>0</v>
      </c>
      <c r="CI274" s="17" t="s">
        <v>1129</v>
      </c>
      <c r="CJ274" s="17"/>
    </row>
    <row r="275" spans="2:88" ht="20.25" customHeight="1">
      <c r="B275" s="38">
        <f t="shared" si="45"/>
        <v>80</v>
      </c>
      <c r="C275" s="16">
        <f t="shared" si="46"/>
        <v>44781</v>
      </c>
      <c r="D275" s="16"/>
      <c r="E275" s="19"/>
      <c r="F275" s="17"/>
      <c r="G275" s="17"/>
      <c r="H275" s="19"/>
      <c r="I275" s="17"/>
      <c r="J275" s="17"/>
      <c r="K275" s="19"/>
      <c r="L275" s="17"/>
      <c r="M275" s="17"/>
      <c r="N275" s="19"/>
      <c r="O275" s="17"/>
      <c r="P275" s="17"/>
      <c r="Q275" s="19"/>
      <c r="R275" s="17"/>
      <c r="S275" s="17"/>
      <c r="T275" s="19"/>
      <c r="U275" s="17"/>
      <c r="V275" s="17"/>
      <c r="W275" s="19"/>
      <c r="X275" s="17"/>
      <c r="Y275" s="17"/>
      <c r="Z275" s="19"/>
      <c r="AA275" s="17"/>
      <c r="AB275" s="17"/>
      <c r="AC275" s="19"/>
      <c r="AD275" s="17"/>
      <c r="AE275" s="17"/>
      <c r="AF275" s="19"/>
      <c r="AG275" s="17"/>
      <c r="AH275" s="17"/>
      <c r="AI275" s="19"/>
      <c r="AJ275" s="17"/>
      <c r="AK275" s="17"/>
      <c r="AL275" s="17"/>
      <c r="AM275" s="17"/>
      <c r="AN275" s="17"/>
      <c r="AO275" s="19"/>
      <c r="AP275" s="17"/>
      <c r="AQ275" s="17"/>
      <c r="AR275" s="19"/>
      <c r="AS275" s="17"/>
      <c r="AT275" s="17"/>
      <c r="AU275" s="19"/>
      <c r="AV275" s="17"/>
      <c r="AW275" s="17"/>
      <c r="AX275" s="19"/>
      <c r="AY275" s="17"/>
      <c r="AZ275" s="17"/>
      <c r="BA275" s="19"/>
      <c r="BB275" s="17"/>
      <c r="BC275" s="17"/>
      <c r="BD275" s="19"/>
      <c r="BE275" s="17"/>
      <c r="BF275" s="17"/>
      <c r="BG275" s="19"/>
      <c r="BH275" s="17"/>
      <c r="BI275" s="17"/>
      <c r="BJ275" s="19"/>
      <c r="BK275" s="17"/>
      <c r="BL275" s="17"/>
      <c r="BM275" s="19"/>
      <c r="BN275" s="17"/>
      <c r="BO275" s="17"/>
      <c r="BP275" s="19"/>
      <c r="BQ275" s="17"/>
      <c r="BR275" s="17"/>
      <c r="BS275" s="19"/>
      <c r="BT275" s="17"/>
      <c r="BU275" s="17"/>
      <c r="BV275" s="19"/>
      <c r="BW275" s="17"/>
      <c r="BX275" s="17"/>
      <c r="BY275" s="19"/>
      <c r="BZ275" s="17"/>
      <c r="CA275" s="17"/>
      <c r="CB275" s="19"/>
      <c r="CC275" s="17"/>
      <c r="CD275" s="17"/>
      <c r="CE275" s="19"/>
      <c r="CF275" s="17"/>
      <c r="CG275" s="17"/>
      <c r="CH275" s="19"/>
      <c r="CI275" s="17"/>
      <c r="CJ275" s="17"/>
    </row>
    <row r="276" spans="2:88" ht="20.25" customHeight="1">
      <c r="B276" s="38">
        <f t="shared" si="45"/>
        <v>81</v>
      </c>
      <c r="C276" s="16">
        <f t="shared" si="46"/>
        <v>44788</v>
      </c>
      <c r="D276" s="16"/>
      <c r="E276" s="19"/>
      <c r="F276" s="17"/>
      <c r="G276" s="17"/>
      <c r="H276" s="19"/>
      <c r="I276" s="17"/>
      <c r="J276" s="17"/>
      <c r="K276" s="19"/>
      <c r="L276" s="17"/>
      <c r="M276" s="17"/>
      <c r="N276" s="19"/>
      <c r="O276" s="17"/>
      <c r="P276" s="17"/>
      <c r="Q276" s="19"/>
      <c r="R276" s="17"/>
      <c r="S276" s="17"/>
      <c r="T276" s="19"/>
      <c r="U276" s="17"/>
      <c r="V276" s="17"/>
      <c r="W276" s="19"/>
      <c r="X276" s="17"/>
      <c r="Y276" s="17"/>
      <c r="Z276" s="19"/>
      <c r="AA276" s="17"/>
      <c r="AB276" s="17"/>
      <c r="AC276" s="19"/>
      <c r="AD276" s="17"/>
      <c r="AE276" s="17"/>
      <c r="AF276" s="19"/>
      <c r="AG276" s="17"/>
      <c r="AH276" s="17"/>
      <c r="AI276" s="19"/>
      <c r="AJ276" s="17"/>
      <c r="AK276" s="17"/>
      <c r="AL276" s="17"/>
      <c r="AM276" s="17"/>
      <c r="AN276" s="17"/>
      <c r="AO276" s="19"/>
      <c r="AP276" s="17"/>
      <c r="AQ276" s="17"/>
      <c r="AR276" s="19"/>
      <c r="AS276" s="17"/>
      <c r="AT276" s="17"/>
      <c r="AU276" s="19"/>
      <c r="AV276" s="17"/>
      <c r="AW276" s="17"/>
      <c r="AX276" s="19"/>
      <c r="AY276" s="17"/>
      <c r="AZ276" s="17"/>
      <c r="BA276" s="19"/>
      <c r="BB276" s="17"/>
      <c r="BC276" s="17"/>
      <c r="BD276" s="19"/>
      <c r="BE276" s="17"/>
      <c r="BF276" s="17"/>
      <c r="BG276" s="19"/>
      <c r="BH276" s="17"/>
      <c r="BI276" s="17"/>
      <c r="BJ276" s="19"/>
      <c r="BK276" s="17"/>
      <c r="BL276" s="17"/>
      <c r="BM276" s="19"/>
      <c r="BN276" s="17"/>
      <c r="BO276" s="17"/>
      <c r="BP276" s="19"/>
      <c r="BQ276" s="17"/>
      <c r="BR276" s="17"/>
      <c r="BS276" s="19"/>
      <c r="BT276" s="17"/>
      <c r="BU276" s="17"/>
      <c r="BV276" s="19"/>
      <c r="BW276" s="17"/>
      <c r="BX276" s="17"/>
      <c r="BY276" s="19"/>
      <c r="BZ276" s="17"/>
      <c r="CA276" s="17"/>
      <c r="CB276" s="19"/>
      <c r="CC276" s="17"/>
      <c r="CD276" s="17"/>
      <c r="CE276" s="19"/>
      <c r="CF276" s="17"/>
      <c r="CG276" s="17"/>
      <c r="CH276" s="19"/>
      <c r="CI276" s="17" t="s">
        <v>1127</v>
      </c>
      <c r="CJ276" s="17"/>
    </row>
    <row r="277" spans="2:88" ht="20.25" customHeight="1">
      <c r="B277" s="38">
        <f t="shared" si="45"/>
        <v>82</v>
      </c>
      <c r="C277" s="16">
        <f t="shared" si="46"/>
        <v>44795</v>
      </c>
      <c r="D277" s="16"/>
      <c r="E277" s="19"/>
      <c r="F277" s="17"/>
      <c r="G277" s="17"/>
      <c r="H277" s="19"/>
      <c r="I277" s="17"/>
      <c r="J277" s="17"/>
      <c r="K277" s="19"/>
      <c r="L277" s="17"/>
      <c r="M277" s="17"/>
      <c r="N277" s="19"/>
      <c r="O277" s="17"/>
      <c r="P277" s="17"/>
      <c r="Q277" s="19"/>
      <c r="R277" s="17"/>
      <c r="S277" s="17"/>
      <c r="T277" s="19"/>
      <c r="U277" s="17"/>
      <c r="V277" s="17"/>
      <c r="W277" s="19"/>
      <c r="X277" s="17"/>
      <c r="Y277" s="17"/>
      <c r="Z277" s="19"/>
      <c r="AA277" s="17"/>
      <c r="AB277" s="17"/>
      <c r="AC277" s="19"/>
      <c r="AD277" s="17"/>
      <c r="AE277" s="17"/>
      <c r="AF277" s="19"/>
      <c r="AG277" s="17"/>
      <c r="AH277" s="17"/>
      <c r="AI277" s="19"/>
      <c r="AJ277" s="17"/>
      <c r="AK277" s="17"/>
      <c r="AL277" s="17"/>
      <c r="AM277" s="17"/>
      <c r="AN277" s="17"/>
      <c r="AO277" s="19"/>
      <c r="AP277" s="17"/>
      <c r="AQ277" s="17"/>
      <c r="AR277" s="19"/>
      <c r="AS277" s="17"/>
      <c r="AT277" s="17"/>
      <c r="AU277" s="19"/>
      <c r="AV277" s="17"/>
      <c r="AW277" s="17"/>
      <c r="AX277" s="19"/>
      <c r="AY277" s="17"/>
      <c r="AZ277" s="17"/>
      <c r="BA277" s="19"/>
      <c r="BB277" s="17"/>
      <c r="BC277" s="17"/>
      <c r="BD277" s="19"/>
      <c r="BE277" s="17"/>
      <c r="BF277" s="17"/>
      <c r="BG277" s="19"/>
      <c r="BH277" s="17"/>
      <c r="BI277" s="17"/>
      <c r="BJ277" s="19"/>
      <c r="BK277" s="17"/>
      <c r="BL277" s="17"/>
      <c r="BM277" s="19"/>
      <c r="BN277" s="17"/>
      <c r="BO277" s="17"/>
      <c r="BP277" s="19"/>
      <c r="BQ277" s="17"/>
      <c r="BR277" s="17"/>
      <c r="BS277" s="19"/>
      <c r="BT277" s="17"/>
      <c r="BU277" s="17"/>
      <c r="BV277" s="19"/>
      <c r="BW277" s="17"/>
      <c r="BX277" s="17"/>
      <c r="BY277" s="19"/>
      <c r="BZ277" s="17"/>
      <c r="CA277" s="17"/>
      <c r="CB277" s="19"/>
      <c r="CC277" s="17"/>
      <c r="CD277" s="17"/>
      <c r="CE277" s="19"/>
      <c r="CF277" s="17"/>
      <c r="CG277" s="17"/>
      <c r="CH277" s="19"/>
      <c r="CI277" s="17"/>
      <c r="CJ277" s="17"/>
    </row>
    <row r="278" spans="2:88" ht="20.25" customHeight="1">
      <c r="B278" s="38">
        <f t="shared" si="45"/>
        <v>83</v>
      </c>
      <c r="C278" s="16">
        <f t="shared" si="46"/>
        <v>44802</v>
      </c>
      <c r="D278" s="16"/>
      <c r="E278" s="19"/>
      <c r="F278" s="17"/>
      <c r="G278" s="17"/>
      <c r="H278" s="19"/>
      <c r="I278" s="17"/>
      <c r="J278" s="17"/>
      <c r="K278" s="19"/>
      <c r="L278" s="17"/>
      <c r="M278" s="17"/>
      <c r="N278" s="19"/>
      <c r="O278" s="17"/>
      <c r="P278" s="17"/>
      <c r="Q278" s="19"/>
      <c r="R278" s="17"/>
      <c r="S278" s="17"/>
      <c r="T278" s="19"/>
      <c r="U278" s="17"/>
      <c r="V278" s="17"/>
      <c r="W278" s="19"/>
      <c r="X278" s="17"/>
      <c r="Y278" s="17"/>
      <c r="Z278" s="19"/>
      <c r="AA278" s="17"/>
      <c r="AB278" s="17"/>
      <c r="AC278" s="19"/>
      <c r="AD278" s="17"/>
      <c r="AE278" s="17"/>
      <c r="AF278" s="19"/>
      <c r="AG278" s="17"/>
      <c r="AH278" s="17"/>
      <c r="AI278" s="19"/>
      <c r="AJ278" s="17"/>
      <c r="AK278" s="17"/>
      <c r="AL278" s="17"/>
      <c r="AM278" s="17"/>
      <c r="AN278" s="17"/>
      <c r="AO278" s="19"/>
      <c r="AP278" s="17"/>
      <c r="AQ278" s="17"/>
      <c r="AR278" s="19"/>
      <c r="AS278" s="17"/>
      <c r="AT278" s="17"/>
      <c r="AU278" s="19"/>
      <c r="AV278" s="17"/>
      <c r="AW278" s="17"/>
      <c r="AX278" s="19"/>
      <c r="AY278" s="17"/>
      <c r="AZ278" s="17"/>
      <c r="BA278" s="19"/>
      <c r="BB278" s="17"/>
      <c r="BC278" s="17"/>
      <c r="BD278" s="19"/>
      <c r="BE278" s="17"/>
      <c r="BF278" s="17"/>
      <c r="BG278" s="19"/>
      <c r="BH278" s="17"/>
      <c r="BI278" s="17"/>
      <c r="BJ278" s="19"/>
      <c r="BK278" s="17"/>
      <c r="BL278" s="17"/>
      <c r="BM278" s="19"/>
      <c r="BN278" s="17"/>
      <c r="BO278" s="17"/>
      <c r="BP278" s="19"/>
      <c r="BQ278" s="17"/>
      <c r="BR278" s="17"/>
      <c r="BS278" s="19"/>
      <c r="BT278" s="17"/>
      <c r="BU278" s="17"/>
      <c r="BV278" s="19"/>
      <c r="BW278" s="17"/>
      <c r="BX278" s="17"/>
      <c r="BY278" s="19"/>
      <c r="BZ278" s="17"/>
      <c r="CA278" s="17"/>
      <c r="CB278" s="19"/>
      <c r="CC278" s="17"/>
      <c r="CD278" s="17"/>
      <c r="CE278" s="19"/>
      <c r="CF278" s="17"/>
      <c r="CG278" s="17"/>
      <c r="CH278" s="19"/>
      <c r="CI278" s="17" t="s">
        <v>1131</v>
      </c>
      <c r="CJ278" s="17"/>
    </row>
    <row r="279" spans="2:88" ht="20.25" customHeight="1">
      <c r="B279" s="38">
        <f t="shared" si="45"/>
        <v>84</v>
      </c>
      <c r="C279" s="16">
        <f t="shared" si="46"/>
        <v>44809</v>
      </c>
      <c r="D279" s="16"/>
      <c r="E279" s="19"/>
      <c r="F279" s="17"/>
      <c r="G279" s="17"/>
      <c r="H279" s="19"/>
      <c r="I279" s="17"/>
      <c r="J279" s="17"/>
      <c r="K279" s="19"/>
      <c r="L279" s="17"/>
      <c r="M279" s="17"/>
      <c r="N279" s="19"/>
      <c r="O279" s="17"/>
      <c r="P279" s="17"/>
      <c r="Q279" s="19"/>
      <c r="R279" s="17"/>
      <c r="S279" s="17"/>
      <c r="T279" s="19"/>
      <c r="U279" s="17"/>
      <c r="V279" s="17"/>
      <c r="W279" s="19"/>
      <c r="X279" s="17"/>
      <c r="Y279" s="17"/>
      <c r="Z279" s="19"/>
      <c r="AA279" s="17"/>
      <c r="AB279" s="17"/>
      <c r="AC279" s="19"/>
      <c r="AD279" s="17"/>
      <c r="AE279" s="17"/>
      <c r="AF279" s="19"/>
      <c r="AG279" s="17"/>
      <c r="AH279" s="17"/>
      <c r="AI279" s="19"/>
      <c r="AJ279" s="17"/>
      <c r="AK279" s="17"/>
      <c r="AL279" s="17"/>
      <c r="AM279" s="17"/>
      <c r="AN279" s="17"/>
      <c r="AO279" s="19"/>
      <c r="AP279" s="17"/>
      <c r="AQ279" s="17"/>
      <c r="AR279" s="19"/>
      <c r="AS279" s="17"/>
      <c r="AT279" s="17"/>
      <c r="AU279" s="19"/>
      <c r="AV279" s="17"/>
      <c r="AW279" s="17"/>
      <c r="AX279" s="19"/>
      <c r="AY279" s="17"/>
      <c r="AZ279" s="17"/>
      <c r="BA279" s="19"/>
      <c r="BB279" s="17"/>
      <c r="BC279" s="17"/>
      <c r="BD279" s="19"/>
      <c r="BE279" s="17"/>
      <c r="BF279" s="17"/>
      <c r="BG279" s="19"/>
      <c r="BH279" s="17"/>
      <c r="BI279" s="17"/>
      <c r="BJ279" s="19"/>
      <c r="BK279" s="17"/>
      <c r="BL279" s="17"/>
      <c r="BM279" s="19"/>
      <c r="BN279" s="17"/>
      <c r="BO279" s="17"/>
      <c r="BP279" s="19"/>
      <c r="BQ279" s="17"/>
      <c r="BR279" s="17"/>
      <c r="BS279" s="19"/>
      <c r="BT279" s="17"/>
      <c r="BU279" s="17"/>
      <c r="BV279" s="19"/>
      <c r="BW279" s="17"/>
      <c r="BX279" s="17"/>
      <c r="BY279" s="19"/>
      <c r="BZ279" s="17"/>
      <c r="CA279" s="17"/>
      <c r="CB279" s="19"/>
      <c r="CC279" s="17"/>
      <c r="CD279" s="17"/>
      <c r="CE279" s="19"/>
      <c r="CF279" s="17"/>
      <c r="CG279" s="17"/>
      <c r="CH279" s="19"/>
      <c r="CI279" s="17"/>
      <c r="CJ279" s="17"/>
    </row>
    <row r="280" spans="2:88" ht="20.25" customHeight="1">
      <c r="B280" s="38">
        <f t="shared" si="45"/>
        <v>85</v>
      </c>
      <c r="C280" s="16">
        <f t="shared" si="46"/>
        <v>44816</v>
      </c>
      <c r="D280" s="16"/>
      <c r="E280" s="19"/>
      <c r="F280" s="17"/>
      <c r="G280" s="17"/>
      <c r="H280" s="19"/>
      <c r="I280" s="17"/>
      <c r="J280" s="17"/>
      <c r="K280" s="19"/>
      <c r="L280" s="17"/>
      <c r="M280" s="17"/>
      <c r="N280" s="19"/>
      <c r="O280" s="17"/>
      <c r="P280" s="17"/>
      <c r="Q280" s="19"/>
      <c r="R280" s="17"/>
      <c r="S280" s="17"/>
      <c r="T280" s="19"/>
      <c r="U280" s="17"/>
      <c r="V280" s="17"/>
      <c r="W280" s="19"/>
      <c r="X280" s="17"/>
      <c r="Y280" s="17"/>
      <c r="Z280" s="19"/>
      <c r="AA280" s="17"/>
      <c r="AB280" s="17"/>
      <c r="AC280" s="19"/>
      <c r="AD280" s="17"/>
      <c r="AE280" s="17"/>
      <c r="AF280" s="19"/>
      <c r="AG280" s="17"/>
      <c r="AH280" s="17"/>
      <c r="AI280" s="19"/>
      <c r="AJ280" s="17"/>
      <c r="AK280" s="17"/>
      <c r="AL280" s="17"/>
      <c r="AM280" s="17"/>
      <c r="AN280" s="17"/>
      <c r="AO280" s="19"/>
      <c r="AP280" s="17"/>
      <c r="AQ280" s="17"/>
      <c r="AR280" s="19"/>
      <c r="AS280" s="17"/>
      <c r="AT280" s="17"/>
      <c r="AU280" s="19"/>
      <c r="AV280" s="17"/>
      <c r="AW280" s="17"/>
      <c r="AX280" s="19"/>
      <c r="AY280" s="17"/>
      <c r="AZ280" s="17"/>
      <c r="BA280" s="19"/>
      <c r="BB280" s="17"/>
      <c r="BC280" s="17"/>
      <c r="BD280" s="19"/>
      <c r="BE280" s="17"/>
      <c r="BF280" s="17"/>
      <c r="BG280" s="19"/>
      <c r="BH280" s="17"/>
      <c r="BI280" s="17"/>
      <c r="BJ280" s="19"/>
      <c r="BK280" s="17"/>
      <c r="BL280" s="17"/>
      <c r="BM280" s="19"/>
      <c r="BN280" s="17"/>
      <c r="BO280" s="17"/>
      <c r="BP280" s="19"/>
      <c r="BQ280" s="17"/>
      <c r="BR280" s="17"/>
      <c r="BS280" s="19"/>
      <c r="BT280" s="17"/>
      <c r="BU280" s="17"/>
      <c r="BV280" s="19"/>
      <c r="BW280" s="17"/>
      <c r="BX280" s="17"/>
      <c r="BY280" s="19"/>
      <c r="BZ280" s="17"/>
      <c r="CA280" s="17"/>
      <c r="CB280" s="19"/>
      <c r="CC280" s="17"/>
      <c r="CD280" s="17"/>
      <c r="CE280" s="19"/>
      <c r="CF280" s="17"/>
      <c r="CG280" s="17"/>
      <c r="CH280" s="19"/>
      <c r="CI280" s="17"/>
      <c r="CJ280" s="17"/>
    </row>
    <row r="281" spans="2:88" ht="20.25" customHeight="1">
      <c r="B281" s="38">
        <f t="shared" si="45"/>
        <v>86</v>
      </c>
      <c r="C281" s="16">
        <f t="shared" si="46"/>
        <v>44823</v>
      </c>
      <c r="D281" s="16"/>
      <c r="E281" s="19"/>
      <c r="F281" s="17"/>
      <c r="G281" s="17"/>
      <c r="H281" s="19"/>
      <c r="I281" s="17"/>
      <c r="J281" s="17"/>
      <c r="K281" s="19"/>
      <c r="L281" s="17"/>
      <c r="M281" s="17"/>
      <c r="N281" s="19"/>
      <c r="O281" s="17"/>
      <c r="P281" s="17"/>
      <c r="Q281" s="19"/>
      <c r="R281" s="17"/>
      <c r="S281" s="17"/>
      <c r="T281" s="19"/>
      <c r="U281" s="17"/>
      <c r="V281" s="17"/>
      <c r="W281" s="19"/>
      <c r="X281" s="17"/>
      <c r="Y281" s="17"/>
      <c r="Z281" s="19"/>
      <c r="AA281" s="17"/>
      <c r="AB281" s="17"/>
      <c r="AC281" s="19"/>
      <c r="AD281" s="17"/>
      <c r="AE281" s="17"/>
      <c r="AF281" s="19"/>
      <c r="AG281" s="17"/>
      <c r="AH281" s="17"/>
      <c r="AI281" s="19"/>
      <c r="AJ281" s="17"/>
      <c r="AK281" s="17"/>
      <c r="AL281" s="17"/>
      <c r="AM281" s="17"/>
      <c r="AN281" s="17"/>
      <c r="AO281" s="19"/>
      <c r="AP281" s="17"/>
      <c r="AQ281" s="17"/>
      <c r="AR281" s="19"/>
      <c r="AS281" s="17"/>
      <c r="AT281" s="17"/>
      <c r="AU281" s="19"/>
      <c r="AV281" s="17"/>
      <c r="AW281" s="17"/>
      <c r="AX281" s="19"/>
      <c r="AY281" s="17"/>
      <c r="AZ281" s="17"/>
      <c r="BA281" s="19"/>
      <c r="BB281" s="17"/>
      <c r="BC281" s="17"/>
      <c r="BD281" s="19"/>
      <c r="BE281" s="17"/>
      <c r="BF281" s="17"/>
      <c r="BG281" s="19"/>
      <c r="BH281" s="17"/>
      <c r="BI281" s="17"/>
      <c r="BJ281" s="19"/>
      <c r="BK281" s="17"/>
      <c r="BL281" s="17"/>
      <c r="BM281" s="19"/>
      <c r="BN281" s="17"/>
      <c r="BO281" s="17"/>
      <c r="BP281" s="19"/>
      <c r="BQ281" s="17"/>
      <c r="BR281" s="17"/>
      <c r="BS281" s="19"/>
      <c r="BT281" s="17"/>
      <c r="BU281" s="17"/>
      <c r="BV281" s="19"/>
      <c r="BW281" s="17"/>
      <c r="BX281" s="17"/>
      <c r="BY281" s="19"/>
      <c r="BZ281" s="17"/>
      <c r="CA281" s="17"/>
      <c r="CB281" s="19"/>
      <c r="CC281" s="17"/>
      <c r="CD281" s="17"/>
      <c r="CE281" s="19"/>
      <c r="CF281" s="17"/>
      <c r="CG281" s="17"/>
      <c r="CH281" s="19"/>
      <c r="CI281" s="17"/>
      <c r="CJ281" s="17"/>
    </row>
    <row r="282" spans="2:88" ht="20.25" customHeight="1">
      <c r="B282" s="38">
        <f t="shared" si="45"/>
        <v>87</v>
      </c>
      <c r="C282" s="16">
        <f t="shared" si="46"/>
        <v>44830</v>
      </c>
      <c r="D282" s="16"/>
      <c r="E282" s="19"/>
      <c r="F282" s="17"/>
      <c r="G282" s="17"/>
      <c r="H282" s="19"/>
      <c r="I282" s="17"/>
      <c r="J282" s="17"/>
      <c r="K282" s="19"/>
      <c r="L282" s="17"/>
      <c r="M282" s="17"/>
      <c r="N282" s="19"/>
      <c r="O282" s="17"/>
      <c r="P282" s="17"/>
      <c r="Q282" s="19"/>
      <c r="R282" s="17"/>
      <c r="S282" s="17"/>
      <c r="T282" s="19"/>
      <c r="U282" s="17"/>
      <c r="V282" s="17"/>
      <c r="W282" s="19"/>
      <c r="X282" s="17"/>
      <c r="Y282" s="17"/>
      <c r="Z282" s="19"/>
      <c r="AA282" s="17"/>
      <c r="AB282" s="17"/>
      <c r="AC282" s="19"/>
      <c r="AD282" s="17"/>
      <c r="AE282" s="17"/>
      <c r="AF282" s="19"/>
      <c r="AG282" s="17"/>
      <c r="AH282" s="17"/>
      <c r="AI282" s="19"/>
      <c r="AJ282" s="17"/>
      <c r="AK282" s="17"/>
      <c r="AL282" s="17"/>
      <c r="AM282" s="17"/>
      <c r="AN282" s="17"/>
      <c r="AO282" s="19"/>
      <c r="AP282" s="17"/>
      <c r="AQ282" s="17"/>
      <c r="AR282" s="19"/>
      <c r="AS282" s="17"/>
      <c r="AT282" s="17"/>
      <c r="AU282" s="19"/>
      <c r="AV282" s="17"/>
      <c r="AW282" s="17"/>
      <c r="AX282" s="19"/>
      <c r="AY282" s="17"/>
      <c r="AZ282" s="17"/>
      <c r="BA282" s="19"/>
      <c r="BB282" s="17"/>
      <c r="BC282" s="17"/>
      <c r="BD282" s="19"/>
      <c r="BE282" s="17"/>
      <c r="BF282" s="17"/>
      <c r="BG282" s="19"/>
      <c r="BH282" s="17"/>
      <c r="BI282" s="17"/>
      <c r="BJ282" s="19"/>
      <c r="BK282" s="17"/>
      <c r="BL282" s="17"/>
      <c r="BM282" s="19"/>
      <c r="BN282" s="17"/>
      <c r="BO282" s="17"/>
      <c r="BP282" s="19"/>
      <c r="BQ282" s="17"/>
      <c r="BR282" s="17"/>
      <c r="BS282" s="19"/>
      <c r="BT282" s="17"/>
      <c r="BU282" s="17"/>
      <c r="BV282" s="19"/>
      <c r="BW282" s="17"/>
      <c r="BX282" s="17"/>
      <c r="BY282" s="19"/>
      <c r="BZ282" s="17"/>
      <c r="CA282" s="17"/>
      <c r="CB282" s="19"/>
      <c r="CC282" s="17"/>
      <c r="CD282" s="17"/>
      <c r="CE282" s="19"/>
      <c r="CF282" s="17"/>
      <c r="CG282" s="17"/>
      <c r="CH282" s="19"/>
      <c r="CI282" s="17"/>
      <c r="CJ282" s="17"/>
    </row>
    <row r="283" spans="2:88" ht="20.25" customHeight="1">
      <c r="B283" s="38">
        <f t="shared" si="45"/>
        <v>88</v>
      </c>
      <c r="C283" s="16">
        <f t="shared" si="46"/>
        <v>44837</v>
      </c>
      <c r="D283" s="16"/>
      <c r="E283" s="19"/>
      <c r="F283" s="17"/>
      <c r="G283" s="17"/>
      <c r="H283" s="19"/>
      <c r="I283" s="17"/>
      <c r="J283" s="17"/>
      <c r="K283" s="19"/>
      <c r="L283" s="17"/>
      <c r="M283" s="17"/>
      <c r="N283" s="19"/>
      <c r="O283" s="17"/>
      <c r="P283" s="17"/>
      <c r="Q283" s="19"/>
      <c r="R283" s="17"/>
      <c r="S283" s="17"/>
      <c r="T283" s="19"/>
      <c r="U283" s="17"/>
      <c r="V283" s="17"/>
      <c r="W283" s="19"/>
      <c r="X283" s="17"/>
      <c r="Y283" s="17"/>
      <c r="Z283" s="19"/>
      <c r="AA283" s="17"/>
      <c r="AB283" s="17"/>
      <c r="AC283" s="19"/>
      <c r="AD283" s="17"/>
      <c r="AE283" s="17"/>
      <c r="AF283" s="19"/>
      <c r="AG283" s="17"/>
      <c r="AH283" s="17"/>
      <c r="AI283" s="19"/>
      <c r="AJ283" s="17"/>
      <c r="AK283" s="17"/>
      <c r="AL283" s="17"/>
      <c r="AM283" s="17"/>
      <c r="AN283" s="17"/>
      <c r="AO283" s="19"/>
      <c r="AP283" s="17"/>
      <c r="AQ283" s="17"/>
      <c r="AR283" s="19"/>
      <c r="AS283" s="17"/>
      <c r="AT283" s="17"/>
      <c r="AU283" s="19"/>
      <c r="AV283" s="17"/>
      <c r="AW283" s="17"/>
      <c r="AX283" s="19"/>
      <c r="AY283" s="17"/>
      <c r="AZ283" s="17"/>
      <c r="BA283" s="19"/>
      <c r="BB283" s="17"/>
      <c r="BC283" s="17"/>
      <c r="BD283" s="19"/>
      <c r="BE283" s="17"/>
      <c r="BF283" s="17"/>
      <c r="BG283" s="19"/>
      <c r="BH283" s="17"/>
      <c r="BI283" s="17"/>
      <c r="BJ283" s="19"/>
      <c r="BK283" s="17"/>
      <c r="BL283" s="17"/>
      <c r="BM283" s="19"/>
      <c r="BN283" s="17"/>
      <c r="BO283" s="17"/>
      <c r="BP283" s="19"/>
      <c r="BQ283" s="17"/>
      <c r="BR283" s="17"/>
      <c r="BS283" s="19"/>
      <c r="BT283" s="17"/>
      <c r="BU283" s="17"/>
      <c r="BV283" s="19"/>
      <c r="BW283" s="17"/>
      <c r="BX283" s="17"/>
      <c r="BY283" s="19"/>
      <c r="BZ283" s="17"/>
      <c r="CA283" s="17"/>
      <c r="CB283" s="19"/>
      <c r="CC283" s="17"/>
      <c r="CD283" s="17"/>
      <c r="CE283" s="19"/>
      <c r="CF283" s="17"/>
      <c r="CG283" s="17"/>
      <c r="CH283" s="19"/>
      <c r="CI283" s="17"/>
      <c r="CJ283" s="17"/>
    </row>
    <row r="284" spans="2:88" ht="20.25" customHeight="1">
      <c r="B284" s="38">
        <f t="shared" si="45"/>
        <v>89</v>
      </c>
      <c r="C284" s="16">
        <f t="shared" si="46"/>
        <v>44844</v>
      </c>
      <c r="D284" s="16"/>
      <c r="E284" s="19"/>
      <c r="F284" s="17"/>
      <c r="G284" s="17"/>
      <c r="H284" s="19"/>
      <c r="I284" s="17"/>
      <c r="J284" s="17"/>
      <c r="K284" s="19"/>
      <c r="L284" s="17"/>
      <c r="M284" s="17"/>
      <c r="N284" s="19"/>
      <c r="O284" s="17"/>
      <c r="P284" s="17"/>
      <c r="Q284" s="19"/>
      <c r="R284" s="17"/>
      <c r="S284" s="17"/>
      <c r="T284" s="19"/>
      <c r="U284" s="17"/>
      <c r="V284" s="17"/>
      <c r="W284" s="19"/>
      <c r="X284" s="17"/>
      <c r="Y284" s="17"/>
      <c r="Z284" s="19"/>
      <c r="AA284" s="17"/>
      <c r="AB284" s="17"/>
      <c r="AC284" s="19"/>
      <c r="AD284" s="17"/>
      <c r="AE284" s="17"/>
      <c r="AF284" s="19"/>
      <c r="AG284" s="17"/>
      <c r="AH284" s="17"/>
      <c r="AI284" s="19"/>
      <c r="AJ284" s="17"/>
      <c r="AK284" s="17"/>
      <c r="AL284" s="17"/>
      <c r="AM284" s="17"/>
      <c r="AN284" s="17"/>
      <c r="AO284" s="19"/>
      <c r="AP284" s="17"/>
      <c r="AQ284" s="17"/>
      <c r="AR284" s="19"/>
      <c r="AS284" s="17"/>
      <c r="AT284" s="17"/>
      <c r="AU284" s="19"/>
      <c r="AV284" s="17"/>
      <c r="AW284" s="17"/>
      <c r="AX284" s="19"/>
      <c r="AY284" s="17"/>
      <c r="AZ284" s="17"/>
      <c r="BA284" s="19"/>
      <c r="BB284" s="17"/>
      <c r="BC284" s="17"/>
      <c r="BD284" s="19"/>
      <c r="BE284" s="17"/>
      <c r="BF284" s="17"/>
      <c r="BG284" s="19"/>
      <c r="BH284" s="17"/>
      <c r="BI284" s="17"/>
      <c r="BJ284" s="19"/>
      <c r="BK284" s="17"/>
      <c r="BL284" s="17"/>
      <c r="BM284" s="19"/>
      <c r="BN284" s="17"/>
      <c r="BO284" s="17"/>
      <c r="BP284" s="19"/>
      <c r="BQ284" s="17"/>
      <c r="BR284" s="17"/>
      <c r="BS284" s="19"/>
      <c r="BT284" s="17"/>
      <c r="BU284" s="17"/>
      <c r="BV284" s="19"/>
      <c r="BW284" s="17"/>
      <c r="BX284" s="17"/>
      <c r="BY284" s="19"/>
      <c r="BZ284" s="17"/>
      <c r="CA284" s="17"/>
      <c r="CB284" s="19"/>
      <c r="CC284" s="17"/>
      <c r="CD284" s="17"/>
      <c r="CE284" s="19"/>
      <c r="CF284" s="17"/>
      <c r="CG284" s="17"/>
      <c r="CH284" s="19"/>
      <c r="CI284" s="17"/>
      <c r="CJ284" s="17"/>
    </row>
    <row r="285" spans="2:88" ht="20.25" customHeight="1">
      <c r="B285" s="38">
        <f t="shared" si="45"/>
        <v>90</v>
      </c>
      <c r="C285" s="16">
        <f t="shared" si="46"/>
        <v>44851</v>
      </c>
      <c r="D285" s="16"/>
      <c r="E285" s="19"/>
      <c r="F285" s="17"/>
      <c r="G285" s="17"/>
      <c r="H285" s="19"/>
      <c r="I285" s="17"/>
      <c r="J285" s="17"/>
      <c r="K285" s="19"/>
      <c r="L285" s="17"/>
      <c r="M285" s="17"/>
      <c r="N285" s="19"/>
      <c r="O285" s="17"/>
      <c r="P285" s="17"/>
      <c r="Q285" s="19"/>
      <c r="R285" s="17"/>
      <c r="S285" s="17"/>
      <c r="T285" s="19"/>
      <c r="U285" s="17"/>
      <c r="V285" s="17"/>
      <c r="W285" s="19"/>
      <c r="X285" s="17"/>
      <c r="Y285" s="17"/>
      <c r="Z285" s="19"/>
      <c r="AA285" s="17"/>
      <c r="AB285" s="17"/>
      <c r="AC285" s="19"/>
      <c r="AD285" s="17"/>
      <c r="AE285" s="17"/>
      <c r="AF285" s="19"/>
      <c r="AG285" s="17"/>
      <c r="AH285" s="17"/>
      <c r="AI285" s="19"/>
      <c r="AJ285" s="17"/>
      <c r="AK285" s="17"/>
      <c r="AL285" s="17"/>
      <c r="AM285" s="17"/>
      <c r="AN285" s="17"/>
      <c r="AO285" s="19"/>
      <c r="AP285" s="17"/>
      <c r="AQ285" s="17"/>
      <c r="AR285" s="19"/>
      <c r="AS285" s="17"/>
      <c r="AT285" s="17"/>
      <c r="AU285" s="19"/>
      <c r="AV285" s="17"/>
      <c r="AW285" s="17"/>
      <c r="AX285" s="19"/>
      <c r="AY285" s="17"/>
      <c r="AZ285" s="17"/>
      <c r="BA285" s="19"/>
      <c r="BB285" s="17"/>
      <c r="BC285" s="17"/>
      <c r="BD285" s="19"/>
      <c r="BE285" s="17"/>
      <c r="BF285" s="17"/>
      <c r="BG285" s="19"/>
      <c r="BH285" s="17"/>
      <c r="BI285" s="17"/>
      <c r="BJ285" s="19"/>
      <c r="BK285" s="17"/>
      <c r="BL285" s="17"/>
      <c r="BM285" s="19"/>
      <c r="BN285" s="17"/>
      <c r="BO285" s="17"/>
      <c r="BP285" s="19"/>
      <c r="BQ285" s="17"/>
      <c r="BR285" s="17"/>
      <c r="BS285" s="19"/>
      <c r="BT285" s="17"/>
      <c r="BU285" s="17"/>
      <c r="BV285" s="19"/>
      <c r="BW285" s="17"/>
      <c r="BX285" s="17"/>
      <c r="BY285" s="19"/>
      <c r="BZ285" s="17"/>
      <c r="CA285" s="17"/>
      <c r="CB285" s="19"/>
      <c r="CC285" s="17"/>
      <c r="CD285" s="17"/>
      <c r="CE285" s="19"/>
      <c r="CF285" s="17"/>
      <c r="CG285" s="17"/>
      <c r="CH285" s="19"/>
      <c r="CI285" s="17"/>
      <c r="CJ285" s="17"/>
    </row>
    <row r="286" spans="2:88" ht="20.25" customHeight="1">
      <c r="B286" s="38">
        <f t="shared" si="45"/>
        <v>91</v>
      </c>
      <c r="C286" s="16">
        <f t="shared" si="46"/>
        <v>44858</v>
      </c>
      <c r="D286" s="16"/>
      <c r="E286" s="19"/>
      <c r="F286" s="17"/>
      <c r="G286" s="17"/>
      <c r="H286" s="19"/>
      <c r="I286" s="17"/>
      <c r="J286" s="17"/>
      <c r="K286" s="19"/>
      <c r="L286" s="17"/>
      <c r="M286" s="17"/>
      <c r="N286" s="19"/>
      <c r="O286" s="17"/>
      <c r="P286" s="17"/>
      <c r="Q286" s="19"/>
      <c r="R286" s="17"/>
      <c r="S286" s="17"/>
      <c r="T286" s="19"/>
      <c r="U286" s="17"/>
      <c r="V286" s="17"/>
      <c r="W286" s="19"/>
      <c r="X286" s="17"/>
      <c r="Y286" s="17"/>
      <c r="Z286" s="19"/>
      <c r="AA286" s="17"/>
      <c r="AB286" s="17"/>
      <c r="AC286" s="19"/>
      <c r="AD286" s="17"/>
      <c r="AE286" s="17"/>
      <c r="AF286" s="19"/>
      <c r="AG286" s="17"/>
      <c r="AH286" s="17"/>
      <c r="AI286" s="19"/>
      <c r="AJ286" s="17"/>
      <c r="AK286" s="17"/>
      <c r="AL286" s="17"/>
      <c r="AM286" s="17"/>
      <c r="AN286" s="17"/>
      <c r="AO286" s="19"/>
      <c r="AP286" s="17"/>
      <c r="AQ286" s="17"/>
      <c r="AR286" s="19"/>
      <c r="AS286" s="17"/>
      <c r="AT286" s="17"/>
      <c r="AU286" s="19"/>
      <c r="AV286" s="17"/>
      <c r="AW286" s="17"/>
      <c r="AX286" s="19"/>
      <c r="AY286" s="17"/>
      <c r="AZ286" s="17"/>
      <c r="BA286" s="19"/>
      <c r="BB286" s="17"/>
      <c r="BC286" s="17"/>
      <c r="BD286" s="19"/>
      <c r="BE286" s="17"/>
      <c r="BF286" s="17"/>
      <c r="BG286" s="19"/>
      <c r="BH286" s="17"/>
      <c r="BI286" s="17"/>
      <c r="BJ286" s="19"/>
      <c r="BK286" s="17"/>
      <c r="BL286" s="17"/>
      <c r="BM286" s="19"/>
      <c r="BN286" s="17"/>
      <c r="BO286" s="17"/>
      <c r="BP286" s="19"/>
      <c r="BQ286" s="17"/>
      <c r="BR286" s="17"/>
      <c r="BS286" s="19"/>
      <c r="BT286" s="17"/>
      <c r="BU286" s="17"/>
      <c r="BV286" s="19"/>
      <c r="BW286" s="17"/>
      <c r="BX286" s="17"/>
      <c r="BY286" s="19"/>
      <c r="BZ286" s="17"/>
      <c r="CA286" s="17"/>
      <c r="CB286" s="19"/>
      <c r="CC286" s="17"/>
      <c r="CD286" s="17"/>
      <c r="CE286" s="19"/>
      <c r="CF286" s="17"/>
      <c r="CG286" s="17"/>
      <c r="CH286" s="19"/>
      <c r="CI286" s="17"/>
      <c r="CJ286" s="17"/>
    </row>
    <row r="287" spans="2:88" ht="20.25" customHeight="1">
      <c r="B287" s="38">
        <f t="shared" si="45"/>
        <v>92</v>
      </c>
      <c r="C287" s="16">
        <f t="shared" si="46"/>
        <v>44865</v>
      </c>
      <c r="D287" s="16"/>
      <c r="E287" s="19"/>
      <c r="F287" s="17"/>
      <c r="G287" s="17"/>
      <c r="H287" s="19"/>
      <c r="I287" s="17"/>
      <c r="J287" s="17"/>
      <c r="K287" s="19"/>
      <c r="L287" s="17"/>
      <c r="M287" s="17"/>
      <c r="N287" s="19"/>
      <c r="O287" s="17"/>
      <c r="P287" s="17"/>
      <c r="Q287" s="19"/>
      <c r="R287" s="17"/>
      <c r="S287" s="17"/>
      <c r="T287" s="19"/>
      <c r="U287" s="17"/>
      <c r="V287" s="17"/>
      <c r="W287" s="19"/>
      <c r="X287" s="17"/>
      <c r="Y287" s="17"/>
      <c r="Z287" s="19"/>
      <c r="AA287" s="17"/>
      <c r="AB287" s="17"/>
      <c r="AC287" s="19"/>
      <c r="AD287" s="17"/>
      <c r="AE287" s="17"/>
      <c r="AF287" s="19"/>
      <c r="AG287" s="17"/>
      <c r="AH287" s="17"/>
      <c r="AI287" s="19"/>
      <c r="AJ287" s="17"/>
      <c r="AK287" s="17"/>
      <c r="AL287" s="17"/>
      <c r="AM287" s="17"/>
      <c r="AN287" s="17"/>
      <c r="AO287" s="19"/>
      <c r="AP287" s="17"/>
      <c r="AQ287" s="17"/>
      <c r="AR287" s="19"/>
      <c r="AS287" s="17"/>
      <c r="AT287" s="17"/>
      <c r="AU287" s="19"/>
      <c r="AV287" s="17"/>
      <c r="AW287" s="17"/>
      <c r="AX287" s="19"/>
      <c r="AY287" s="17"/>
      <c r="AZ287" s="17"/>
      <c r="BA287" s="19"/>
      <c r="BB287" s="17"/>
      <c r="BC287" s="17"/>
      <c r="BD287" s="19"/>
      <c r="BE287" s="17"/>
      <c r="BF287" s="17"/>
      <c r="BG287" s="19"/>
      <c r="BH287" s="17"/>
      <c r="BI287" s="17"/>
      <c r="BJ287" s="19"/>
      <c r="BK287" s="17"/>
      <c r="BL287" s="17"/>
      <c r="BM287" s="19"/>
      <c r="BN287" s="17"/>
      <c r="BO287" s="17"/>
      <c r="BP287" s="19"/>
      <c r="BQ287" s="17"/>
      <c r="BR287" s="17"/>
      <c r="BS287" s="19"/>
      <c r="BT287" s="17"/>
      <c r="BU287" s="17"/>
      <c r="BV287" s="19"/>
      <c r="BW287" s="17"/>
      <c r="BX287" s="17"/>
      <c r="BY287" s="19"/>
      <c r="BZ287" s="17"/>
      <c r="CA287" s="17"/>
      <c r="CB287" s="19"/>
      <c r="CC287" s="17"/>
      <c r="CD287" s="17"/>
      <c r="CE287" s="19"/>
      <c r="CF287" s="17"/>
      <c r="CG287" s="17"/>
      <c r="CH287" s="19"/>
      <c r="CI287" s="17"/>
      <c r="CJ287" s="17"/>
    </row>
    <row r="288" spans="2:88" ht="20.25" customHeight="1">
      <c r="B288" s="38">
        <f t="shared" si="45"/>
        <v>93</v>
      </c>
      <c r="C288" s="16">
        <f t="shared" si="46"/>
        <v>44872</v>
      </c>
      <c r="D288" s="16"/>
      <c r="E288" s="19"/>
      <c r="F288" s="17"/>
      <c r="G288" s="17"/>
      <c r="H288" s="19"/>
      <c r="I288" s="17"/>
      <c r="J288" s="17"/>
      <c r="K288" s="19"/>
      <c r="L288" s="17"/>
      <c r="M288" s="17"/>
      <c r="N288" s="19"/>
      <c r="O288" s="17"/>
      <c r="P288" s="17"/>
      <c r="Q288" s="19"/>
      <c r="R288" s="17"/>
      <c r="S288" s="17"/>
      <c r="T288" s="19"/>
      <c r="U288" s="17"/>
      <c r="V288" s="17"/>
      <c r="W288" s="19"/>
      <c r="X288" s="17"/>
      <c r="Y288" s="17"/>
      <c r="Z288" s="19"/>
      <c r="AA288" s="17"/>
      <c r="AB288" s="17"/>
      <c r="AC288" s="19"/>
      <c r="AD288" s="17"/>
      <c r="AE288" s="17"/>
      <c r="AF288" s="19"/>
      <c r="AG288" s="17"/>
      <c r="AH288" s="17"/>
      <c r="AI288" s="19"/>
      <c r="AJ288" s="17"/>
      <c r="AK288" s="17"/>
      <c r="AL288" s="17"/>
      <c r="AM288" s="17"/>
      <c r="AN288" s="17"/>
      <c r="AO288" s="19"/>
      <c r="AP288" s="17"/>
      <c r="AQ288" s="17"/>
      <c r="AR288" s="19"/>
      <c r="AS288" s="17"/>
      <c r="AT288" s="17"/>
      <c r="AU288" s="19"/>
      <c r="AV288" s="17"/>
      <c r="AW288" s="17"/>
      <c r="AX288" s="19"/>
      <c r="AY288" s="17"/>
      <c r="AZ288" s="17"/>
      <c r="BA288" s="19"/>
      <c r="BB288" s="17"/>
      <c r="BC288" s="17"/>
      <c r="BD288" s="19"/>
      <c r="BE288" s="17"/>
      <c r="BF288" s="17"/>
      <c r="BG288" s="19"/>
      <c r="BH288" s="17"/>
      <c r="BI288" s="17"/>
      <c r="BJ288" s="19"/>
      <c r="BK288" s="17"/>
      <c r="BL288" s="17"/>
      <c r="BM288" s="19"/>
      <c r="BN288" s="17"/>
      <c r="BO288" s="17"/>
      <c r="BP288" s="19"/>
      <c r="BQ288" s="17"/>
      <c r="BR288" s="17"/>
      <c r="BS288" s="19"/>
      <c r="BT288" s="17"/>
      <c r="BU288" s="17"/>
      <c r="BV288" s="19"/>
      <c r="BW288" s="17"/>
      <c r="BX288" s="17"/>
      <c r="BY288" s="19"/>
      <c r="BZ288" s="17"/>
      <c r="CA288" s="17"/>
      <c r="CB288" s="19"/>
      <c r="CC288" s="17"/>
      <c r="CD288" s="17"/>
      <c r="CE288" s="19"/>
      <c r="CF288" s="17"/>
      <c r="CG288" s="17"/>
      <c r="CH288" s="19"/>
      <c r="CI288" s="17"/>
      <c r="CJ288" s="17"/>
    </row>
    <row r="289" spans="2:88" ht="20.25" customHeight="1">
      <c r="B289" s="38">
        <f t="shared" si="45"/>
        <v>94</v>
      </c>
      <c r="C289" s="16">
        <f t="shared" si="46"/>
        <v>44879</v>
      </c>
      <c r="D289" s="16"/>
      <c r="E289" s="19"/>
      <c r="F289" s="17"/>
      <c r="G289" s="17"/>
      <c r="H289" s="19"/>
      <c r="I289" s="17"/>
      <c r="J289" s="17"/>
      <c r="K289" s="19"/>
      <c r="L289" s="17"/>
      <c r="M289" s="17"/>
      <c r="N289" s="19"/>
      <c r="O289" s="17"/>
      <c r="P289" s="17"/>
      <c r="Q289" s="19"/>
      <c r="R289" s="17"/>
      <c r="S289" s="17"/>
      <c r="T289" s="19"/>
      <c r="U289" s="17"/>
      <c r="V289" s="17"/>
      <c r="W289" s="19"/>
      <c r="X289" s="17"/>
      <c r="Y289" s="17"/>
      <c r="Z289" s="19"/>
      <c r="AA289" s="17"/>
      <c r="AB289" s="17"/>
      <c r="AC289" s="19"/>
      <c r="AD289" s="17"/>
      <c r="AE289" s="17"/>
      <c r="AF289" s="19"/>
      <c r="AG289" s="17"/>
      <c r="AH289" s="17"/>
      <c r="AI289" s="19"/>
      <c r="AJ289" s="17"/>
      <c r="AK289" s="17"/>
      <c r="AL289" s="17"/>
      <c r="AM289" s="17"/>
      <c r="AN289" s="17"/>
      <c r="AO289" s="19"/>
      <c r="AP289" s="17"/>
      <c r="AQ289" s="17"/>
      <c r="AR289" s="19"/>
      <c r="AS289" s="17"/>
      <c r="AT289" s="17"/>
      <c r="AU289" s="19"/>
      <c r="AV289" s="17"/>
      <c r="AW289" s="17"/>
      <c r="AX289" s="19"/>
      <c r="AY289" s="17"/>
      <c r="AZ289" s="17"/>
      <c r="BA289" s="19"/>
      <c r="BB289" s="17"/>
      <c r="BC289" s="17"/>
      <c r="BD289" s="19"/>
      <c r="BE289" s="17"/>
      <c r="BF289" s="17"/>
      <c r="BG289" s="19"/>
      <c r="BH289" s="17"/>
      <c r="BI289" s="17"/>
      <c r="BJ289" s="19"/>
      <c r="BK289" s="17"/>
      <c r="BL289" s="17"/>
      <c r="BM289" s="19"/>
      <c r="BN289" s="17"/>
      <c r="BO289" s="17"/>
      <c r="BP289" s="19"/>
      <c r="BQ289" s="17"/>
      <c r="BR289" s="17"/>
      <c r="BS289" s="19"/>
      <c r="BT289" s="17"/>
      <c r="BU289" s="17"/>
      <c r="BV289" s="19"/>
      <c r="BW289" s="17"/>
      <c r="BX289" s="17"/>
      <c r="BY289" s="19"/>
      <c r="BZ289" s="17"/>
      <c r="CA289" s="17"/>
      <c r="CB289" s="19"/>
      <c r="CC289" s="17"/>
      <c r="CD289" s="17"/>
      <c r="CE289" s="19"/>
      <c r="CF289" s="17"/>
      <c r="CG289" s="17"/>
      <c r="CH289" s="19"/>
      <c r="CI289" s="17"/>
      <c r="CJ289" s="17"/>
    </row>
    <row r="290" spans="2:88" ht="20.25" customHeight="1">
      <c r="B290" s="38">
        <f t="shared" si="45"/>
        <v>95</v>
      </c>
      <c r="C290" s="16">
        <f t="shared" si="46"/>
        <v>44886</v>
      </c>
      <c r="D290" s="16"/>
      <c r="E290" s="19"/>
      <c r="F290" s="17"/>
      <c r="G290" s="17"/>
      <c r="H290" s="19"/>
      <c r="I290" s="17"/>
      <c r="J290" s="17"/>
      <c r="K290" s="19"/>
      <c r="L290" s="17"/>
      <c r="M290" s="17"/>
      <c r="N290" s="19"/>
      <c r="O290" s="17"/>
      <c r="P290" s="17"/>
      <c r="Q290" s="19"/>
      <c r="R290" s="17"/>
      <c r="S290" s="17"/>
      <c r="T290" s="19"/>
      <c r="U290" s="17"/>
      <c r="V290" s="17"/>
      <c r="W290" s="19"/>
      <c r="X290" s="17"/>
      <c r="Y290" s="17"/>
      <c r="Z290" s="19"/>
      <c r="AA290" s="17"/>
      <c r="AB290" s="17"/>
      <c r="AC290" s="19"/>
      <c r="AD290" s="17"/>
      <c r="AE290" s="17"/>
      <c r="AF290" s="19"/>
      <c r="AG290" s="17"/>
      <c r="AH290" s="17"/>
      <c r="AI290" s="19"/>
      <c r="AJ290" s="17"/>
      <c r="AK290" s="17"/>
      <c r="AL290" s="17"/>
      <c r="AM290" s="17"/>
      <c r="AN290" s="17"/>
      <c r="AO290" s="19"/>
      <c r="AP290" s="17"/>
      <c r="AQ290" s="17"/>
      <c r="AR290" s="19"/>
      <c r="AS290" s="17"/>
      <c r="AT290" s="17"/>
      <c r="AU290" s="19"/>
      <c r="AV290" s="17"/>
      <c r="AW290" s="17"/>
      <c r="AX290" s="19"/>
      <c r="AY290" s="17"/>
      <c r="AZ290" s="17"/>
      <c r="BA290" s="19"/>
      <c r="BB290" s="17"/>
      <c r="BC290" s="17"/>
      <c r="BD290" s="19"/>
      <c r="BE290" s="17"/>
      <c r="BF290" s="17"/>
      <c r="BG290" s="19"/>
      <c r="BH290" s="17"/>
      <c r="BI290" s="17"/>
      <c r="BJ290" s="19"/>
      <c r="BK290" s="17"/>
      <c r="BL290" s="17"/>
      <c r="BM290" s="19"/>
      <c r="BN290" s="17"/>
      <c r="BO290" s="17"/>
      <c r="BP290" s="19"/>
      <c r="BQ290" s="17"/>
      <c r="BR290" s="17"/>
      <c r="BS290" s="19"/>
      <c r="BT290" s="17"/>
      <c r="BU290" s="17"/>
      <c r="BV290" s="19"/>
      <c r="BW290" s="17"/>
      <c r="BX290" s="17"/>
      <c r="BY290" s="19"/>
      <c r="BZ290" s="17"/>
      <c r="CA290" s="17"/>
      <c r="CB290" s="19"/>
      <c r="CC290" s="17"/>
      <c r="CD290" s="17"/>
      <c r="CE290" s="19"/>
      <c r="CF290" s="17"/>
      <c r="CG290" s="17"/>
      <c r="CH290" s="19"/>
      <c r="CI290" s="17"/>
      <c r="CJ290" s="17"/>
    </row>
    <row r="291" spans="2:88" ht="20.25" customHeight="1">
      <c r="B291" s="38">
        <f t="shared" si="45"/>
        <v>96</v>
      </c>
      <c r="C291" s="16">
        <f t="shared" si="46"/>
        <v>44893</v>
      </c>
      <c r="D291" s="16"/>
      <c r="E291" s="19"/>
      <c r="F291" s="17"/>
      <c r="G291" s="17"/>
      <c r="H291" s="19"/>
      <c r="I291" s="17"/>
      <c r="J291" s="17"/>
      <c r="K291" s="19"/>
      <c r="L291" s="17"/>
      <c r="M291" s="17"/>
      <c r="N291" s="19"/>
      <c r="O291" s="17"/>
      <c r="P291" s="17"/>
      <c r="Q291" s="19"/>
      <c r="R291" s="17"/>
      <c r="S291" s="17"/>
      <c r="T291" s="19"/>
      <c r="U291" s="17"/>
      <c r="V291" s="17"/>
      <c r="W291" s="19"/>
      <c r="X291" s="17"/>
      <c r="Y291" s="17"/>
      <c r="Z291" s="19"/>
      <c r="AA291" s="17"/>
      <c r="AB291" s="17"/>
      <c r="AC291" s="19"/>
      <c r="AD291" s="17"/>
      <c r="AE291" s="17"/>
      <c r="AF291" s="19"/>
      <c r="AG291" s="17"/>
      <c r="AH291" s="17"/>
      <c r="AI291" s="19"/>
      <c r="AJ291" s="17"/>
      <c r="AK291" s="17"/>
      <c r="AL291" s="17"/>
      <c r="AM291" s="17"/>
      <c r="AN291" s="17"/>
      <c r="AO291" s="19"/>
      <c r="AP291" s="17"/>
      <c r="AQ291" s="17"/>
      <c r="AR291" s="19"/>
      <c r="AS291" s="17"/>
      <c r="AT291" s="17"/>
      <c r="AU291" s="19"/>
      <c r="AV291" s="17"/>
      <c r="AW291" s="17"/>
      <c r="AX291" s="19"/>
      <c r="AY291" s="17"/>
      <c r="AZ291" s="17"/>
      <c r="BA291" s="19"/>
      <c r="BB291" s="17"/>
      <c r="BC291" s="17"/>
      <c r="BD291" s="19"/>
      <c r="BE291" s="17"/>
      <c r="BF291" s="17"/>
      <c r="BG291" s="19"/>
      <c r="BH291" s="17"/>
      <c r="BI291" s="17"/>
      <c r="BJ291" s="19"/>
      <c r="BK291" s="17"/>
      <c r="BL291" s="17"/>
      <c r="BM291" s="19"/>
      <c r="BN291" s="17"/>
      <c r="BO291" s="17"/>
      <c r="BP291" s="19"/>
      <c r="BQ291" s="17"/>
      <c r="BR291" s="17"/>
      <c r="BS291" s="19"/>
      <c r="BT291" s="17"/>
      <c r="BU291" s="17"/>
      <c r="BV291" s="19"/>
      <c r="BW291" s="17"/>
      <c r="BX291" s="17"/>
      <c r="BY291" s="19"/>
      <c r="BZ291" s="17"/>
      <c r="CA291" s="17"/>
      <c r="CB291" s="19"/>
      <c r="CC291" s="17"/>
      <c r="CD291" s="17"/>
      <c r="CE291" s="19"/>
      <c r="CF291" s="17"/>
      <c r="CG291" s="17"/>
      <c r="CH291" s="19"/>
      <c r="CI291" s="17"/>
      <c r="CJ291" s="17"/>
    </row>
    <row r="292" spans="2:88" ht="20.25" customHeight="1">
      <c r="B292" s="38"/>
      <c r="C292" s="16"/>
      <c r="D292" s="16"/>
      <c r="E292" s="19"/>
      <c r="F292" s="17"/>
      <c r="G292" s="17"/>
      <c r="H292" s="19"/>
      <c r="I292" s="17"/>
      <c r="J292" s="17"/>
      <c r="K292" s="19"/>
      <c r="L292" s="17"/>
      <c r="M292" s="17"/>
      <c r="N292" s="19"/>
      <c r="O292" s="17"/>
      <c r="P292" s="17"/>
      <c r="Q292" s="19"/>
      <c r="R292" s="17"/>
      <c r="S292" s="17"/>
      <c r="T292" s="19"/>
      <c r="U292" s="17"/>
      <c r="V292" s="17"/>
      <c r="W292" s="19"/>
      <c r="X292" s="17"/>
      <c r="Y292" s="17"/>
      <c r="Z292" s="19"/>
      <c r="AA292" s="17"/>
      <c r="AB292" s="17"/>
      <c r="AC292" s="19"/>
      <c r="AD292" s="17"/>
      <c r="AE292" s="17"/>
      <c r="AF292" s="19"/>
      <c r="AG292" s="17"/>
      <c r="AH292" s="17"/>
      <c r="AI292" s="19"/>
      <c r="AJ292" s="17"/>
      <c r="AK292" s="17"/>
      <c r="AL292" s="17"/>
      <c r="AM292" s="17"/>
      <c r="AN292" s="17"/>
      <c r="AO292" s="19"/>
      <c r="AP292" s="17"/>
      <c r="AQ292" s="17"/>
      <c r="AR292" s="19"/>
      <c r="AS292" s="17"/>
      <c r="AT292" s="17"/>
      <c r="AU292" s="19"/>
      <c r="AV292" s="17"/>
      <c r="AW292" s="17"/>
      <c r="AX292" s="19"/>
      <c r="AY292" s="17"/>
      <c r="AZ292" s="17"/>
      <c r="BA292" s="19"/>
      <c r="BB292" s="17"/>
      <c r="BC292" s="17"/>
      <c r="BD292" s="19"/>
      <c r="BE292" s="17"/>
      <c r="BF292" s="17"/>
      <c r="BG292" s="19"/>
      <c r="BH292" s="17"/>
      <c r="BI292" s="17"/>
      <c r="BJ292" s="19"/>
      <c r="BK292" s="17"/>
      <c r="BL292" s="17"/>
      <c r="BM292" s="19"/>
      <c r="BN292" s="17"/>
      <c r="BO292" s="17"/>
      <c r="BP292" s="19"/>
      <c r="BQ292" s="17"/>
      <c r="BR292" s="17"/>
      <c r="BS292" s="19"/>
      <c r="BT292" s="17"/>
      <c r="BU292" s="17"/>
      <c r="BV292" s="19"/>
      <c r="BW292" s="17"/>
      <c r="BX292" s="17"/>
      <c r="BY292" s="19"/>
      <c r="BZ292" s="17"/>
      <c r="CA292" s="17"/>
      <c r="CB292" s="19"/>
      <c r="CC292" s="17"/>
      <c r="CD292" s="17"/>
      <c r="CE292" s="19"/>
      <c r="CF292" s="17"/>
      <c r="CG292" s="17"/>
      <c r="CH292" s="19"/>
      <c r="CI292" s="17"/>
      <c r="CJ292" s="17"/>
    </row>
    <row r="293" spans="2:88" ht="20.25" customHeight="1">
      <c r="B293" s="38"/>
      <c r="C293" s="16"/>
      <c r="D293" s="16"/>
      <c r="E293" s="19"/>
      <c r="F293" s="17"/>
      <c r="G293" s="17"/>
      <c r="H293" s="19"/>
      <c r="I293" s="17"/>
      <c r="J293" s="17"/>
      <c r="K293" s="19"/>
      <c r="L293" s="17"/>
      <c r="M293" s="17"/>
      <c r="N293" s="19"/>
      <c r="O293" s="17"/>
      <c r="P293" s="17"/>
      <c r="Q293" s="19"/>
      <c r="R293" s="17"/>
      <c r="S293" s="17"/>
      <c r="T293" s="19"/>
      <c r="U293" s="17"/>
      <c r="V293" s="17"/>
      <c r="W293" s="19"/>
      <c r="X293" s="17"/>
      <c r="Y293" s="17"/>
      <c r="Z293" s="19"/>
      <c r="AA293" s="17"/>
      <c r="AB293" s="17"/>
      <c r="AC293" s="19"/>
      <c r="AD293" s="17"/>
      <c r="AE293" s="17"/>
      <c r="AF293" s="19"/>
      <c r="AG293" s="17"/>
      <c r="AH293" s="17"/>
      <c r="AI293" s="19"/>
      <c r="AJ293" s="17"/>
      <c r="AK293" s="17"/>
      <c r="AL293" s="17"/>
      <c r="AM293" s="17"/>
      <c r="AN293" s="17"/>
      <c r="AO293" s="19"/>
      <c r="AP293" s="17"/>
      <c r="AQ293" s="17"/>
      <c r="AR293" s="19"/>
      <c r="AS293" s="17"/>
      <c r="AT293" s="17"/>
      <c r="AU293" s="19"/>
      <c r="AV293" s="17"/>
      <c r="AW293" s="17"/>
      <c r="AX293" s="19"/>
      <c r="AY293" s="17"/>
      <c r="AZ293" s="17"/>
      <c r="BA293" s="19"/>
      <c r="BB293" s="17"/>
      <c r="BC293" s="17"/>
      <c r="BD293" s="19"/>
      <c r="BE293" s="17"/>
      <c r="BF293" s="17"/>
      <c r="BG293" s="19"/>
      <c r="BH293" s="17"/>
      <c r="BI293" s="17"/>
      <c r="BJ293" s="19"/>
      <c r="BK293" s="17"/>
      <c r="BL293" s="17"/>
      <c r="BM293" s="19"/>
      <c r="BN293" s="17"/>
      <c r="BO293" s="17"/>
      <c r="BP293" s="19"/>
      <c r="BQ293" s="17"/>
      <c r="BR293" s="17"/>
      <c r="BS293" s="19"/>
      <c r="BT293" s="17"/>
      <c r="BU293" s="17"/>
      <c r="BV293" s="19"/>
      <c r="BW293" s="17"/>
      <c r="BX293" s="17"/>
      <c r="BY293" s="19"/>
      <c r="BZ293" s="17"/>
      <c r="CA293" s="17"/>
      <c r="CB293" s="19"/>
      <c r="CC293" s="17"/>
      <c r="CD293" s="17"/>
      <c r="CE293" s="19"/>
      <c r="CF293" s="17"/>
      <c r="CG293" s="17"/>
      <c r="CH293" s="19"/>
      <c r="CI293" s="17"/>
      <c r="CJ293" s="17"/>
    </row>
    <row r="294" spans="2:88" ht="20.25" customHeight="1">
      <c r="B294" s="38"/>
      <c r="C294" s="16"/>
      <c r="D294" s="16"/>
      <c r="E294" s="19"/>
      <c r="F294" s="17"/>
      <c r="G294" s="17"/>
      <c r="H294" s="19"/>
      <c r="I294" s="17"/>
      <c r="J294" s="17"/>
      <c r="K294" s="19"/>
      <c r="L294" s="17"/>
      <c r="M294" s="17"/>
      <c r="N294" s="19"/>
      <c r="O294" s="17"/>
      <c r="P294" s="17"/>
      <c r="Q294" s="19"/>
      <c r="R294" s="17"/>
      <c r="S294" s="17"/>
      <c r="T294" s="19"/>
      <c r="U294" s="17"/>
      <c r="V294" s="17"/>
      <c r="W294" s="19"/>
      <c r="X294" s="17"/>
      <c r="Y294" s="17"/>
      <c r="Z294" s="19"/>
      <c r="AA294" s="17"/>
      <c r="AB294" s="17"/>
      <c r="AC294" s="19"/>
      <c r="AD294" s="17"/>
      <c r="AE294" s="17"/>
      <c r="AF294" s="19"/>
      <c r="AG294" s="17"/>
      <c r="AH294" s="17"/>
      <c r="AI294" s="19"/>
      <c r="AJ294" s="17"/>
      <c r="AK294" s="17"/>
      <c r="AL294" s="17"/>
      <c r="AM294" s="17"/>
      <c r="AN294" s="17"/>
      <c r="AO294" s="19"/>
      <c r="AP294" s="17"/>
      <c r="AQ294" s="17"/>
      <c r="AR294" s="19"/>
      <c r="AS294" s="17"/>
      <c r="AT294" s="17"/>
      <c r="AU294" s="19"/>
      <c r="AV294" s="17"/>
      <c r="AW294" s="17"/>
      <c r="AX294" s="19"/>
      <c r="AY294" s="17"/>
      <c r="AZ294" s="17"/>
      <c r="BA294" s="19"/>
      <c r="BB294" s="17"/>
      <c r="BC294" s="17"/>
      <c r="BD294" s="19"/>
      <c r="BE294" s="17"/>
      <c r="BF294" s="17"/>
      <c r="BG294" s="19"/>
      <c r="BH294" s="17"/>
      <c r="BI294" s="17"/>
      <c r="BJ294" s="19"/>
      <c r="BK294" s="17"/>
      <c r="BL294" s="17"/>
      <c r="BM294" s="19"/>
      <c r="BN294" s="17"/>
      <c r="BO294" s="17"/>
      <c r="BP294" s="19"/>
      <c r="BQ294" s="17"/>
      <c r="BR294" s="17"/>
      <c r="BS294" s="19"/>
      <c r="BT294" s="17"/>
      <c r="BU294" s="17"/>
      <c r="BV294" s="19"/>
      <c r="BW294" s="17"/>
      <c r="BX294" s="17"/>
      <c r="BY294" s="19"/>
      <c r="BZ294" s="17"/>
      <c r="CA294" s="17"/>
      <c r="CB294" s="19"/>
      <c r="CC294" s="17"/>
      <c r="CD294" s="17"/>
      <c r="CE294" s="19"/>
      <c r="CF294" s="17"/>
      <c r="CG294" s="17"/>
      <c r="CH294" s="19"/>
      <c r="CI294" s="17"/>
      <c r="CJ294" s="17"/>
    </row>
  </sheetData>
  <mergeCells count="56">
    <mergeCell ref="CH4:CJ4"/>
    <mergeCell ref="CI5:CJ5"/>
    <mergeCell ref="T4:V4"/>
    <mergeCell ref="E4:G4"/>
    <mergeCell ref="H4:J4"/>
    <mergeCell ref="K4:M4"/>
    <mergeCell ref="N4:P4"/>
    <mergeCell ref="Q4:S4"/>
    <mergeCell ref="BG4:BI4"/>
    <mergeCell ref="W4:Y4"/>
    <mergeCell ref="Z4:AB4"/>
    <mergeCell ref="AC4:AE4"/>
    <mergeCell ref="AF4:AH4"/>
    <mergeCell ref="AI4:AK4"/>
    <mergeCell ref="AO4:AQ4"/>
    <mergeCell ref="AR4:AT4"/>
    <mergeCell ref="AU4:AW4"/>
    <mergeCell ref="AX4:AZ4"/>
    <mergeCell ref="BA4:BC4"/>
    <mergeCell ref="BD4:BF4"/>
    <mergeCell ref="CB4:CD4"/>
    <mergeCell ref="CE4:CG4"/>
    <mergeCell ref="E5:G5"/>
    <mergeCell ref="I5:J5"/>
    <mergeCell ref="L5:M5"/>
    <mergeCell ref="O5:P5"/>
    <mergeCell ref="R5:S5"/>
    <mergeCell ref="U5:V5"/>
    <mergeCell ref="X5:Y5"/>
    <mergeCell ref="AA5:AB5"/>
    <mergeCell ref="BJ4:BL4"/>
    <mergeCell ref="BM4:BO4"/>
    <mergeCell ref="BP4:BR4"/>
    <mergeCell ref="BS4:BU4"/>
    <mergeCell ref="BV4:BX4"/>
    <mergeCell ref="BY4:CA4"/>
    <mergeCell ref="BZ5:CA5"/>
    <mergeCell ref="CC5:CD5"/>
    <mergeCell ref="CF5:CG5"/>
    <mergeCell ref="AY5:AZ5"/>
    <mergeCell ref="BB5:BC5"/>
    <mergeCell ref="BE5:BF5"/>
    <mergeCell ref="BH5:BI5"/>
    <mergeCell ref="BK5:BL5"/>
    <mergeCell ref="BN5:BO5"/>
    <mergeCell ref="E6:G6"/>
    <mergeCell ref="E7:G7"/>
    <mergeCell ref="BQ5:BR5"/>
    <mergeCell ref="BT5:BU5"/>
    <mergeCell ref="BW5:BX5"/>
    <mergeCell ref="AD5:AE5"/>
    <mergeCell ref="AG5:AH5"/>
    <mergeCell ref="AJ5:AK5"/>
    <mergeCell ref="AP5:AQ5"/>
    <mergeCell ref="AS5:AT5"/>
    <mergeCell ref="AV5:AW5"/>
  </mergeCells>
  <hyperlinks>
    <hyperlink ref="B1" location="'Table of Contents'!A1" display="Go back to Table of Contents" xr:uid="{B6EA919E-F67F-4FC4-8A3E-795DE39BFEDA}"/>
  </hyperlinks>
  <pageMargins left="0.25" right="0.25" top="0.75" bottom="0.75" header="0.3" footer="0.3"/>
  <pageSetup paperSize="3" scale="21" orientation="portrait" r:id="rId1"/>
  <colBreaks count="1" manualBreakCount="1">
    <brk id="7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76AA8-D5B8-43E8-9E01-7DC151B1F531}">
  <sheetPr codeName="Sheet4"/>
  <dimension ref="A1"/>
  <sheetViews>
    <sheetView workbookViewId="0">
      <selection activeCell="AD124" sqref="AD124"/>
    </sheetView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7C33A-8605-4D01-9315-3DFB42BEE25A}">
  <sheetPr codeName="Sheet5">
    <tabColor theme="2" tint="0.79998168889431442"/>
    <pageSetUpPr autoPageBreaks="0"/>
  </sheetPr>
  <dimension ref="B1:U15"/>
  <sheetViews>
    <sheetView zoomScale="90" zoomScaleNormal="90" workbookViewId="0">
      <pane xSplit="5" topLeftCell="O1" activePane="topRight" state="frozen"/>
      <selection pane="topRight" activeCell="O11" sqref="O11"/>
    </sheetView>
  </sheetViews>
  <sheetFormatPr defaultColWidth="9.140625" defaultRowHeight="12.75"/>
  <cols>
    <col min="1" max="1" width="3.5703125" style="107" customWidth="1"/>
    <col min="2" max="2" width="10.5703125" style="107" customWidth="1"/>
    <col min="3" max="3" width="15.42578125" style="107" customWidth="1"/>
    <col min="4" max="4" width="11.42578125" style="107" customWidth="1"/>
    <col min="5" max="5" width="16.42578125" style="107" customWidth="1"/>
    <col min="6" max="6" width="28.7109375" style="107" bestFit="1" customWidth="1"/>
    <col min="7" max="7" width="26.5703125" style="107" bestFit="1" customWidth="1"/>
    <col min="8" max="8" width="24.7109375" style="107" bestFit="1" customWidth="1"/>
    <col min="9" max="9" width="29.7109375" style="107" bestFit="1" customWidth="1"/>
    <col min="10" max="10" width="28.28515625" style="107" bestFit="1" customWidth="1"/>
    <col min="11" max="11" width="29.7109375" style="107" bestFit="1" customWidth="1"/>
    <col min="12" max="12" width="28.7109375" style="107" bestFit="1" customWidth="1"/>
    <col min="13" max="13" width="26.5703125" style="107" bestFit="1" customWidth="1"/>
    <col min="14" max="14" width="27.5703125" style="107" bestFit="1" customWidth="1"/>
    <col min="15" max="15" width="28.5703125" style="107" bestFit="1" customWidth="1"/>
    <col min="16" max="16" width="29.28515625" style="107" bestFit="1" customWidth="1"/>
    <col min="17" max="17" width="28" style="107" customWidth="1"/>
    <col min="18" max="21" width="33" style="107" customWidth="1"/>
    <col min="22" max="16384" width="9.140625" style="107"/>
  </cols>
  <sheetData>
    <row r="1" spans="2:21" ht="15">
      <c r="B1" s="1" t="s">
        <v>1</v>
      </c>
    </row>
    <row r="2" spans="2:21" ht="15">
      <c r="B2" s="1"/>
    </row>
    <row r="3" spans="2:21" ht="15">
      <c r="B3" s="66" t="s">
        <v>116</v>
      </c>
    </row>
    <row r="4" spans="2:21" ht="15">
      <c r="B4" s="67" t="s">
        <v>117</v>
      </c>
      <c r="C4" s="65" t="s">
        <v>203</v>
      </c>
      <c r="J4" s="157">
        <v>43833</v>
      </c>
    </row>
    <row r="6" spans="2:21" ht="15">
      <c r="B6" s="108" t="s">
        <v>131</v>
      </c>
      <c r="C6" s="108" t="s">
        <v>132</v>
      </c>
      <c r="D6" s="108" t="s">
        <v>133</v>
      </c>
      <c r="E6" s="109" t="s">
        <v>134</v>
      </c>
      <c r="F6" s="108" t="s">
        <v>0</v>
      </c>
      <c r="G6" s="108" t="s">
        <v>139</v>
      </c>
      <c r="H6" s="108" t="s">
        <v>140</v>
      </c>
      <c r="I6" s="108" t="s">
        <v>141</v>
      </c>
      <c r="J6" s="108" t="s">
        <v>184</v>
      </c>
      <c r="K6" s="108" t="s">
        <v>185</v>
      </c>
      <c r="L6" s="108" t="s">
        <v>186</v>
      </c>
      <c r="M6" s="108" t="s">
        <v>187</v>
      </c>
      <c r="N6" s="108" t="s">
        <v>188</v>
      </c>
      <c r="O6" s="108" t="s">
        <v>189</v>
      </c>
      <c r="P6" s="108" t="s">
        <v>706</v>
      </c>
      <c r="Q6" s="108" t="s">
        <v>707</v>
      </c>
      <c r="R6" s="108" t="s">
        <v>708</v>
      </c>
      <c r="S6" s="108" t="s">
        <v>712</v>
      </c>
      <c r="T6" s="108" t="s">
        <v>710</v>
      </c>
      <c r="U6" s="108" t="s">
        <v>711</v>
      </c>
    </row>
    <row r="7" spans="2:21" ht="15">
      <c r="B7" s="67" t="s">
        <v>204</v>
      </c>
      <c r="C7" s="110" t="s">
        <v>154</v>
      </c>
      <c r="D7" s="111" t="s">
        <v>148</v>
      </c>
      <c r="E7" s="111">
        <v>126</v>
      </c>
      <c r="F7" s="112">
        <f>F10-125</f>
        <v>43496</v>
      </c>
      <c r="G7" s="112">
        <f>G10-123</f>
        <v>43559</v>
      </c>
      <c r="H7" s="112">
        <f>H10-123</f>
        <v>43622</v>
      </c>
      <c r="I7" s="112">
        <f>I10-125</f>
        <v>43678</v>
      </c>
      <c r="J7" s="112">
        <v>43725</v>
      </c>
      <c r="K7" s="112">
        <v>43804</v>
      </c>
      <c r="L7" s="112">
        <v>43867</v>
      </c>
      <c r="M7" s="112">
        <f>M10-125</f>
        <v>43923</v>
      </c>
      <c r="N7" s="112">
        <f>N10-123</f>
        <v>43986</v>
      </c>
      <c r="O7" s="112">
        <v>44042</v>
      </c>
      <c r="P7" s="112">
        <f t="shared" ref="P7:U7" si="0">P10-125</f>
        <v>44105</v>
      </c>
      <c r="Q7" s="112">
        <f t="shared" si="0"/>
        <v>44168</v>
      </c>
      <c r="R7" s="112">
        <f t="shared" si="0"/>
        <v>44224</v>
      </c>
      <c r="S7" s="112">
        <f t="shared" si="0"/>
        <v>44287</v>
      </c>
      <c r="T7" s="112">
        <f t="shared" si="0"/>
        <v>44350</v>
      </c>
      <c r="U7" s="112">
        <f t="shared" si="0"/>
        <v>44406</v>
      </c>
    </row>
    <row r="8" spans="2:21" ht="15">
      <c r="B8" s="67" t="s">
        <v>204</v>
      </c>
      <c r="C8" s="110" t="s">
        <v>155</v>
      </c>
      <c r="D8" s="111" t="s">
        <v>148</v>
      </c>
      <c r="E8" s="111">
        <v>105</v>
      </c>
      <c r="F8" s="112">
        <f>SUM(F10-106)</f>
        <v>43515</v>
      </c>
      <c r="G8" s="112">
        <f>SUM(G10-104)</f>
        <v>43578</v>
      </c>
      <c r="H8" s="112">
        <f>SUM(H10-104)</f>
        <v>43641</v>
      </c>
      <c r="I8" s="112">
        <f>SUM(I10-106)</f>
        <v>43697</v>
      </c>
      <c r="J8" s="112">
        <v>43725</v>
      </c>
      <c r="K8" s="112">
        <v>43816</v>
      </c>
      <c r="L8" s="112">
        <v>43886</v>
      </c>
      <c r="M8" s="112">
        <f>SUM(M10-106)</f>
        <v>43942</v>
      </c>
      <c r="N8" s="112">
        <v>44005</v>
      </c>
      <c r="O8" s="112">
        <v>44061</v>
      </c>
      <c r="P8" s="112">
        <f t="shared" ref="P8:U8" si="1">SUM(P10-106)</f>
        <v>44124</v>
      </c>
      <c r="Q8" s="112">
        <f t="shared" si="1"/>
        <v>44187</v>
      </c>
      <c r="R8" s="112">
        <f t="shared" si="1"/>
        <v>44243</v>
      </c>
      <c r="S8" s="112">
        <f t="shared" si="1"/>
        <v>44306</v>
      </c>
      <c r="T8" s="112">
        <f t="shared" si="1"/>
        <v>44369</v>
      </c>
      <c r="U8" s="112">
        <f t="shared" si="1"/>
        <v>44425</v>
      </c>
    </row>
    <row r="9" spans="2:21" ht="15" hidden="1">
      <c r="B9" s="67" t="s">
        <v>158</v>
      </c>
      <c r="C9" s="110" t="s">
        <v>205</v>
      </c>
      <c r="D9" s="111" t="s">
        <v>146</v>
      </c>
      <c r="E9" s="113">
        <v>77</v>
      </c>
      <c r="F9" s="112">
        <f>F11-87</f>
        <v>-87</v>
      </c>
      <c r="G9" s="112">
        <f>G11-89</f>
        <v>-89</v>
      </c>
      <c r="H9" s="112">
        <f>H11-88</f>
        <v>-88</v>
      </c>
      <c r="I9" s="112">
        <f t="shared" ref="I9:M9" si="2">I11-87</f>
        <v>-87</v>
      </c>
      <c r="J9" s="112">
        <v>43791</v>
      </c>
      <c r="K9" s="112">
        <f>K11-89</f>
        <v>-89</v>
      </c>
      <c r="L9" s="112">
        <f t="shared" si="2"/>
        <v>-87</v>
      </c>
      <c r="M9" s="112">
        <f t="shared" si="2"/>
        <v>-87</v>
      </c>
      <c r="N9" s="112">
        <f>N11-89</f>
        <v>-89</v>
      </c>
      <c r="O9" s="112">
        <f>O11-88</f>
        <v>-88</v>
      </c>
      <c r="P9" s="112">
        <f t="shared" ref="P9:U9" si="3">P11-88</f>
        <v>44170</v>
      </c>
      <c r="Q9" s="112">
        <f t="shared" si="3"/>
        <v>44233</v>
      </c>
      <c r="R9" s="112">
        <f t="shared" si="3"/>
        <v>44296</v>
      </c>
      <c r="S9" s="112">
        <f t="shared" si="3"/>
        <v>44352</v>
      </c>
      <c r="T9" s="112">
        <f t="shared" si="3"/>
        <v>44415</v>
      </c>
      <c r="U9" s="112">
        <f t="shared" si="3"/>
        <v>44478</v>
      </c>
    </row>
    <row r="10" spans="2:21" ht="15">
      <c r="B10" s="67" t="s">
        <v>204</v>
      </c>
      <c r="C10" s="110" t="s">
        <v>713</v>
      </c>
      <c r="D10" s="111" t="s">
        <v>146</v>
      </c>
      <c r="E10" s="111" t="s">
        <v>715</v>
      </c>
      <c r="F10" s="112">
        <v>43621</v>
      </c>
      <c r="G10" s="112">
        <v>43682</v>
      </c>
      <c r="H10" s="112">
        <v>43745</v>
      </c>
      <c r="I10" s="112">
        <v>43803</v>
      </c>
      <c r="J10" s="112">
        <v>43866</v>
      </c>
      <c r="K10" s="112">
        <v>43934</v>
      </c>
      <c r="L10" s="112">
        <v>43992</v>
      </c>
      <c r="M10" s="112">
        <v>44048</v>
      </c>
      <c r="N10" s="112">
        <v>44109</v>
      </c>
      <c r="O10" s="112">
        <v>44167</v>
      </c>
      <c r="P10" s="112">
        <v>44230</v>
      </c>
      <c r="Q10" s="112">
        <v>44293</v>
      </c>
      <c r="R10" s="112">
        <v>44349</v>
      </c>
      <c r="S10" s="112">
        <v>44412</v>
      </c>
      <c r="T10" s="112">
        <v>44475</v>
      </c>
      <c r="U10" s="112">
        <v>44531</v>
      </c>
    </row>
    <row r="11" spans="2:21" ht="15">
      <c r="B11" s="67" t="s">
        <v>158</v>
      </c>
      <c r="C11" s="110" t="s">
        <v>714</v>
      </c>
      <c r="D11" s="111" t="s">
        <v>146</v>
      </c>
      <c r="E11" s="111" t="s">
        <v>716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>
        <v>44258</v>
      </c>
      <c r="Q11" s="112">
        <v>44321</v>
      </c>
      <c r="R11" s="112">
        <v>44384</v>
      </c>
      <c r="S11" s="112">
        <v>44440</v>
      </c>
      <c r="T11" s="112">
        <v>44503</v>
      </c>
      <c r="U11" s="112">
        <v>44566</v>
      </c>
    </row>
    <row r="12" spans="2:21">
      <c r="F12" s="107">
        <f>SUM(F10-F7)</f>
        <v>125</v>
      </c>
      <c r="G12" s="107">
        <f t="shared" ref="G12:O12" si="4">SUM(G10-G7)</f>
        <v>123</v>
      </c>
      <c r="H12" s="107">
        <f t="shared" si="4"/>
        <v>123</v>
      </c>
      <c r="I12" s="107">
        <f t="shared" si="4"/>
        <v>125</v>
      </c>
      <c r="J12" s="107">
        <f t="shared" si="4"/>
        <v>141</v>
      </c>
      <c r="K12" s="107">
        <f t="shared" si="4"/>
        <v>130</v>
      </c>
      <c r="L12" s="107">
        <f t="shared" si="4"/>
        <v>125</v>
      </c>
      <c r="M12" s="107">
        <f t="shared" si="4"/>
        <v>125</v>
      </c>
      <c r="N12" s="107">
        <f t="shared" si="4"/>
        <v>123</v>
      </c>
      <c r="O12" s="107">
        <f t="shared" si="4"/>
        <v>125</v>
      </c>
      <c r="P12" s="107">
        <f t="shared" ref="P12:U12" si="5">SUM(P10-P7)</f>
        <v>125</v>
      </c>
      <c r="Q12" s="107">
        <f t="shared" si="5"/>
        <v>125</v>
      </c>
      <c r="R12" s="107">
        <f t="shared" si="5"/>
        <v>125</v>
      </c>
      <c r="S12" s="107">
        <f t="shared" si="5"/>
        <v>125</v>
      </c>
      <c r="T12" s="107">
        <f t="shared" si="5"/>
        <v>125</v>
      </c>
      <c r="U12" s="107">
        <f t="shared" si="5"/>
        <v>125</v>
      </c>
    </row>
    <row r="13" spans="2:21">
      <c r="F13" s="107">
        <f>F10-F8</f>
        <v>106</v>
      </c>
      <c r="G13" s="107">
        <f t="shared" ref="G13:O13" si="6">G10-G8</f>
        <v>104</v>
      </c>
      <c r="H13" s="107">
        <f t="shared" si="6"/>
        <v>104</v>
      </c>
      <c r="I13" s="107">
        <f t="shared" si="6"/>
        <v>106</v>
      </c>
      <c r="J13" s="107">
        <f t="shared" si="6"/>
        <v>141</v>
      </c>
      <c r="K13" s="107">
        <f t="shared" si="6"/>
        <v>118</v>
      </c>
      <c r="L13" s="107">
        <f t="shared" si="6"/>
        <v>106</v>
      </c>
      <c r="M13" s="107">
        <f t="shared" si="6"/>
        <v>106</v>
      </c>
      <c r="N13" s="107">
        <f t="shared" si="6"/>
        <v>104</v>
      </c>
      <c r="O13" s="107">
        <f t="shared" si="6"/>
        <v>106</v>
      </c>
      <c r="P13" s="107">
        <f t="shared" ref="P13:U13" si="7">P10-P8</f>
        <v>106</v>
      </c>
      <c r="Q13" s="107">
        <f t="shared" si="7"/>
        <v>106</v>
      </c>
      <c r="R13" s="107">
        <f t="shared" si="7"/>
        <v>106</v>
      </c>
      <c r="S13" s="107">
        <f t="shared" si="7"/>
        <v>106</v>
      </c>
      <c r="T13" s="107">
        <f t="shared" si="7"/>
        <v>106</v>
      </c>
      <c r="U13" s="107">
        <f t="shared" si="7"/>
        <v>106</v>
      </c>
    </row>
    <row r="14" spans="2:21">
      <c r="J14" s="107">
        <f>J4-J7</f>
        <v>108</v>
      </c>
    </row>
    <row r="15" spans="2:21">
      <c r="J15" s="107">
        <f>J4-J8</f>
        <v>108</v>
      </c>
    </row>
  </sheetData>
  <hyperlinks>
    <hyperlink ref="B1" location="'Table of Contents'!A1" display="Go back to Table of Contents" xr:uid="{010708A2-736B-41DF-9D43-2679B7E64FD5}"/>
  </hyperlinks>
  <pageMargins left="0.7" right="0.7" top="0.75" bottom="0.75" header="0.3" footer="0.3"/>
  <pageSetup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CDE5F-405D-4EA4-A3C0-556F6BE33AF0}">
  <sheetPr codeName="Sheet6">
    <tabColor theme="2" tint="0.79998168889431442"/>
    <pageSetUpPr autoPageBreaks="0" fitToPage="1"/>
  </sheetPr>
  <dimension ref="B1:K24"/>
  <sheetViews>
    <sheetView zoomScale="70" zoomScaleNormal="70" workbookViewId="0">
      <selection activeCell="H15" sqref="H15"/>
    </sheetView>
  </sheetViews>
  <sheetFormatPr defaultColWidth="9.140625" defaultRowHeight="14.25"/>
  <cols>
    <col min="1" max="1" width="4.140625" style="64" customWidth="1"/>
    <col min="2" max="2" width="30.85546875" style="64" customWidth="1"/>
    <col min="3" max="3" width="29.5703125" style="64" bestFit="1" customWidth="1"/>
    <col min="4" max="4" width="32.5703125" style="64" customWidth="1"/>
    <col min="5" max="5" width="32.42578125" style="64" bestFit="1" customWidth="1"/>
    <col min="6" max="6" width="29.85546875" style="64" bestFit="1" customWidth="1"/>
    <col min="7" max="7" width="32" style="64" customWidth="1"/>
    <col min="8" max="8" width="29.5703125" style="64" bestFit="1" customWidth="1"/>
    <col min="9" max="9" width="30.140625" style="64" bestFit="1" customWidth="1"/>
    <col min="10" max="10" width="32.42578125" style="64" bestFit="1" customWidth="1"/>
    <col min="11" max="11" width="29.85546875" style="64" bestFit="1" customWidth="1"/>
    <col min="12" max="16384" width="9.140625" style="64"/>
  </cols>
  <sheetData>
    <row r="1" spans="2:11" ht="15">
      <c r="B1" s="1" t="s">
        <v>1</v>
      </c>
    </row>
    <row r="3" spans="2:11" ht="15">
      <c r="B3" s="114" t="s">
        <v>206</v>
      </c>
    </row>
    <row r="5" spans="2:11" ht="15">
      <c r="B5" s="115" t="s">
        <v>207</v>
      </c>
      <c r="C5" s="116">
        <v>2017</v>
      </c>
      <c r="D5" s="116">
        <v>2018</v>
      </c>
      <c r="E5" s="116">
        <v>2019</v>
      </c>
      <c r="F5" s="116">
        <v>2020</v>
      </c>
      <c r="G5" s="116">
        <v>2021</v>
      </c>
      <c r="H5" s="116">
        <v>2022</v>
      </c>
      <c r="I5" s="116">
        <v>2023</v>
      </c>
      <c r="J5" s="116">
        <v>2024</v>
      </c>
      <c r="K5" s="116">
        <v>2025</v>
      </c>
    </row>
    <row r="6" spans="2:11" ht="15">
      <c r="B6" s="65" t="s">
        <v>208</v>
      </c>
      <c r="C6" s="117">
        <v>42737</v>
      </c>
      <c r="D6" s="117">
        <v>43101</v>
      </c>
      <c r="E6" s="117">
        <v>43466</v>
      </c>
      <c r="F6" s="117">
        <v>43831</v>
      </c>
      <c r="G6" s="117">
        <v>44197</v>
      </c>
      <c r="H6" s="117">
        <v>44561</v>
      </c>
      <c r="I6" s="117">
        <v>44928</v>
      </c>
      <c r="J6" s="117">
        <v>45292</v>
      </c>
      <c r="K6" s="117">
        <v>45658</v>
      </c>
    </row>
    <row r="7" spans="2:11" ht="15">
      <c r="B7" s="65" t="s">
        <v>209</v>
      </c>
      <c r="C7" s="117">
        <v>42881</v>
      </c>
      <c r="D7" s="117">
        <v>43245</v>
      </c>
      <c r="E7" s="117">
        <v>43609</v>
      </c>
      <c r="F7" s="117">
        <v>43973</v>
      </c>
      <c r="G7" s="117">
        <v>44344</v>
      </c>
      <c r="H7" s="117">
        <v>44708</v>
      </c>
      <c r="I7" s="117">
        <v>45072</v>
      </c>
      <c r="J7" s="117">
        <v>45436</v>
      </c>
      <c r="K7" s="117">
        <v>45800</v>
      </c>
    </row>
    <row r="8" spans="2:11" ht="15">
      <c r="B8" s="65" t="s">
        <v>209</v>
      </c>
      <c r="C8" s="117">
        <v>42884</v>
      </c>
      <c r="D8" s="117">
        <v>43248</v>
      </c>
      <c r="E8" s="117">
        <v>43612</v>
      </c>
      <c r="F8" s="117">
        <v>43976</v>
      </c>
      <c r="G8" s="117">
        <v>44347</v>
      </c>
      <c r="H8" s="117">
        <v>44711</v>
      </c>
      <c r="I8" s="117">
        <v>45075</v>
      </c>
      <c r="J8" s="117">
        <v>45439</v>
      </c>
      <c r="K8" s="117">
        <v>45803</v>
      </c>
    </row>
    <row r="9" spans="2:11" ht="15">
      <c r="B9" s="65" t="s">
        <v>210</v>
      </c>
      <c r="C9" s="117">
        <v>42920</v>
      </c>
      <c r="D9" s="117">
        <v>43285</v>
      </c>
      <c r="E9" s="117">
        <v>43650</v>
      </c>
      <c r="F9" s="117">
        <v>44015</v>
      </c>
      <c r="G9" s="117">
        <v>44382</v>
      </c>
      <c r="H9" s="117">
        <v>44746</v>
      </c>
      <c r="I9" s="117">
        <v>45111</v>
      </c>
      <c r="J9" s="117">
        <v>45477</v>
      </c>
      <c r="K9" s="117">
        <v>45842</v>
      </c>
    </row>
    <row r="10" spans="2:11" ht="15">
      <c r="B10" s="65" t="s">
        <v>211</v>
      </c>
      <c r="C10" s="117">
        <v>42979</v>
      </c>
      <c r="D10" s="117">
        <v>43343</v>
      </c>
      <c r="E10" s="117">
        <v>43707</v>
      </c>
      <c r="F10" s="117">
        <v>44078</v>
      </c>
      <c r="G10" s="117">
        <v>44442</v>
      </c>
      <c r="H10" s="117">
        <v>44806</v>
      </c>
      <c r="I10" s="117">
        <v>45170</v>
      </c>
      <c r="J10" s="117">
        <v>45534</v>
      </c>
      <c r="K10" s="117">
        <v>45898</v>
      </c>
    </row>
    <row r="11" spans="2:11" ht="15">
      <c r="B11" s="65" t="s">
        <v>211</v>
      </c>
      <c r="C11" s="117">
        <v>42982</v>
      </c>
      <c r="D11" s="117">
        <v>43346</v>
      </c>
      <c r="E11" s="117">
        <v>43710</v>
      </c>
      <c r="F11" s="117">
        <v>44081</v>
      </c>
      <c r="G11" s="117">
        <v>44445</v>
      </c>
      <c r="H11" s="117">
        <v>44809</v>
      </c>
      <c r="I11" s="117">
        <v>45173</v>
      </c>
      <c r="J11" s="117">
        <v>45537</v>
      </c>
      <c r="K11" s="117">
        <v>45901</v>
      </c>
    </row>
    <row r="12" spans="2:11" ht="15">
      <c r="B12" s="65" t="s">
        <v>212</v>
      </c>
      <c r="C12" s="117">
        <v>43062</v>
      </c>
      <c r="D12" s="117">
        <v>43426</v>
      </c>
      <c r="E12" s="117">
        <v>43797</v>
      </c>
      <c r="F12" s="117">
        <v>44161</v>
      </c>
      <c r="G12" s="117">
        <v>44525</v>
      </c>
      <c r="H12" s="117">
        <v>44889</v>
      </c>
      <c r="I12" s="117">
        <v>45253</v>
      </c>
      <c r="J12" s="117">
        <v>45624</v>
      </c>
      <c r="K12" s="117">
        <v>45988</v>
      </c>
    </row>
    <row r="13" spans="2:11" ht="15">
      <c r="B13" s="65" t="s">
        <v>213</v>
      </c>
      <c r="C13" s="117">
        <v>43094</v>
      </c>
      <c r="D13" s="117">
        <v>43459</v>
      </c>
      <c r="E13" s="117">
        <v>43824</v>
      </c>
      <c r="F13" s="117">
        <v>44190</v>
      </c>
      <c r="G13" s="117">
        <v>44554</v>
      </c>
      <c r="H13" s="117">
        <v>44921</v>
      </c>
      <c r="I13" s="117">
        <v>45285</v>
      </c>
      <c r="J13" s="117">
        <v>45651</v>
      </c>
      <c r="K13" s="117">
        <v>46016</v>
      </c>
    </row>
    <row r="14" spans="2:11" ht="15">
      <c r="B14" s="71" t="s">
        <v>214</v>
      </c>
      <c r="C14" s="117">
        <v>42756</v>
      </c>
      <c r="D14" s="117">
        <v>43133</v>
      </c>
      <c r="E14" s="117">
        <v>43487</v>
      </c>
      <c r="F14" s="117">
        <v>43841</v>
      </c>
      <c r="G14" s="117">
        <v>44225</v>
      </c>
      <c r="H14" s="117">
        <v>44579</v>
      </c>
      <c r="I14" s="117">
        <v>44934</v>
      </c>
      <c r="J14" s="117">
        <v>45318</v>
      </c>
      <c r="K14" s="117">
        <v>45672</v>
      </c>
    </row>
    <row r="15" spans="2:11" ht="15">
      <c r="B15" s="118" t="s">
        <v>215</v>
      </c>
      <c r="C15" s="117">
        <v>42763</v>
      </c>
      <c r="D15" s="117">
        <v>43147</v>
      </c>
      <c r="E15" s="117">
        <v>43501</v>
      </c>
      <c r="F15" s="117">
        <v>43855</v>
      </c>
      <c r="G15" s="117">
        <v>44239</v>
      </c>
      <c r="H15" s="117">
        <v>44593</v>
      </c>
      <c r="I15" s="117">
        <v>44948</v>
      </c>
      <c r="J15" s="117">
        <v>45332</v>
      </c>
      <c r="K15" s="117">
        <v>45686</v>
      </c>
    </row>
    <row r="16" spans="2:11" ht="15">
      <c r="B16" s="71" t="s">
        <v>216</v>
      </c>
      <c r="C16" s="119">
        <v>42770</v>
      </c>
      <c r="D16" s="119">
        <v>43164</v>
      </c>
      <c r="E16" s="119">
        <v>43518</v>
      </c>
      <c r="F16" s="119">
        <v>43872</v>
      </c>
      <c r="G16" s="119">
        <v>44256</v>
      </c>
      <c r="H16" s="119">
        <v>44610</v>
      </c>
      <c r="I16" s="119">
        <v>44965</v>
      </c>
      <c r="J16" s="119">
        <v>45349</v>
      </c>
      <c r="K16" s="119">
        <v>45703</v>
      </c>
    </row>
    <row r="17" spans="2:11">
      <c r="B17" s="120" t="s">
        <v>217</v>
      </c>
      <c r="C17" s="119"/>
      <c r="D17" s="119">
        <v>43409</v>
      </c>
      <c r="E17" s="119">
        <v>43762</v>
      </c>
      <c r="F17" s="119">
        <v>44149</v>
      </c>
      <c r="G17" s="119">
        <v>44503</v>
      </c>
      <c r="H17" s="119">
        <v>44858</v>
      </c>
      <c r="I17" s="119">
        <v>45210</v>
      </c>
      <c r="J17" s="119">
        <v>45596</v>
      </c>
      <c r="K17" s="119">
        <v>45954</v>
      </c>
    </row>
    <row r="18" spans="2:11">
      <c r="B18" s="120" t="s">
        <v>218</v>
      </c>
      <c r="C18" s="119"/>
      <c r="D18" s="119">
        <v>43411</v>
      </c>
      <c r="E18" s="119">
        <v>43765</v>
      </c>
      <c r="F18" s="119">
        <v>44149</v>
      </c>
      <c r="G18" s="119">
        <v>44504</v>
      </c>
      <c r="H18" s="119">
        <v>44858</v>
      </c>
      <c r="I18" s="119">
        <v>45211</v>
      </c>
      <c r="J18" s="119">
        <v>45597</v>
      </c>
      <c r="K18" s="119">
        <v>45955</v>
      </c>
    </row>
    <row r="19" spans="2:11">
      <c r="B19" s="120" t="s">
        <v>219</v>
      </c>
      <c r="D19" s="119">
        <v>43413</v>
      </c>
      <c r="E19" s="119">
        <v>43770</v>
      </c>
      <c r="F19" s="119">
        <v>44155</v>
      </c>
      <c r="G19" s="119">
        <v>44511</v>
      </c>
      <c r="H19" s="119">
        <v>44862</v>
      </c>
      <c r="I19" s="119">
        <v>45218</v>
      </c>
      <c r="J19" s="119">
        <v>45604</v>
      </c>
      <c r="K19" s="119">
        <v>45961</v>
      </c>
    </row>
    <row r="20" spans="2:11">
      <c r="B20" s="121" t="s">
        <v>220</v>
      </c>
      <c r="C20" s="119">
        <v>43009</v>
      </c>
      <c r="D20" s="119">
        <v>43374</v>
      </c>
      <c r="E20" s="119">
        <v>43739</v>
      </c>
      <c r="F20" s="119">
        <v>44105</v>
      </c>
      <c r="G20" s="119">
        <v>44470</v>
      </c>
      <c r="H20" s="119">
        <v>44835</v>
      </c>
      <c r="I20" s="119">
        <v>45200</v>
      </c>
      <c r="J20" s="119">
        <v>45566</v>
      </c>
      <c r="K20" s="119">
        <v>45931</v>
      </c>
    </row>
    <row r="21" spans="2:11">
      <c r="B21" s="121" t="s">
        <v>220</v>
      </c>
      <c r="C21" s="119">
        <v>42856</v>
      </c>
      <c r="D21" s="119">
        <v>43221</v>
      </c>
      <c r="E21" s="119">
        <v>43586</v>
      </c>
      <c r="F21" s="119">
        <v>43952</v>
      </c>
      <c r="G21" s="119">
        <v>44317</v>
      </c>
      <c r="H21" s="119">
        <v>44682</v>
      </c>
      <c r="I21" s="119">
        <v>45047</v>
      </c>
      <c r="J21" s="119">
        <v>45413</v>
      </c>
      <c r="K21" s="119">
        <v>45778</v>
      </c>
    </row>
    <row r="22" spans="2:11">
      <c r="I22" s="119"/>
    </row>
    <row r="23" spans="2:11">
      <c r="I23" s="119"/>
    </row>
    <row r="24" spans="2:11">
      <c r="I24" s="119"/>
    </row>
  </sheetData>
  <conditionalFormatting sqref="I18:I19 C20:K21 I22:I24">
    <cfRule type="expression" dxfId="21" priority="12">
      <formula>NOT(ISERROR(MATCH(C18,$C$6:$F$13,0)))</formula>
    </cfRule>
    <cfRule type="expression" priority="13">
      <formula>NOT(ISERROR(MATCH(C18,$C$6:$F$13,0)))</formula>
    </cfRule>
  </conditionalFormatting>
  <conditionalFormatting sqref="J18:K19">
    <cfRule type="expression" dxfId="20" priority="10">
      <formula>NOT(ISERROR(MATCH(J18,$C$6:$F$13,0)))</formula>
    </cfRule>
    <cfRule type="expression" priority="11">
      <formula>NOT(ISERROR(MATCH(J18,$C$6:$F$13,0)))</formula>
    </cfRule>
  </conditionalFormatting>
  <conditionalFormatting sqref="C18:H18">
    <cfRule type="expression" dxfId="19" priority="8">
      <formula>NOT(ISERROR(MATCH(C18,$C$6:$F$13,0)))</formula>
    </cfRule>
    <cfRule type="expression" priority="9">
      <formula>NOT(ISERROR(MATCH(C18,$C$6:$F$13,0)))</formula>
    </cfRule>
  </conditionalFormatting>
  <conditionalFormatting sqref="K17">
    <cfRule type="expression" dxfId="18" priority="6">
      <formula>NOT(ISERROR(MATCH(K17,$C$6:$F$13,0)))</formula>
    </cfRule>
    <cfRule type="expression" priority="7">
      <formula>NOT(ISERROR(MATCH(K17,$C$6:$F$13,0)))</formula>
    </cfRule>
  </conditionalFormatting>
  <conditionalFormatting sqref="C17:J17">
    <cfRule type="expression" dxfId="17" priority="4">
      <formula>NOT(ISERROR(MATCH(C17,$C$6:$F$13,0)))</formula>
    </cfRule>
    <cfRule type="expression" priority="5">
      <formula>NOT(ISERROR(MATCH(C17,$C$6:$F$13,0)))</formula>
    </cfRule>
  </conditionalFormatting>
  <conditionalFormatting sqref="D19:H19">
    <cfRule type="expression" dxfId="16" priority="2">
      <formula>NOT(ISERROR(MATCH(D19,$C$6:$F$13,0)))</formula>
    </cfRule>
    <cfRule type="expression" priority="3">
      <formula>NOT(ISERROR(MATCH(D19,$C$6:$F$13,0)))</formula>
    </cfRule>
  </conditionalFormatting>
  <conditionalFormatting sqref="U13:U64">
    <cfRule type="cellIs" priority="1" operator="between">
      <formula>$F$14</formula>
      <formula>$F$16</formula>
    </cfRule>
  </conditionalFormatting>
  <hyperlinks>
    <hyperlink ref="B1" location="'Table of Contents'!A1" display="Go back to Table of Contents" xr:uid="{04C5DA2B-8FFF-4C5C-B062-6267460EDC5E}"/>
  </hyperlinks>
  <pageMargins left="0.7" right="0.7" top="0.75" bottom="0.75" header="0.3" footer="0.3"/>
  <pageSetup paperSize="3" scale="65" orientation="landscape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33EF2-22F7-4C04-882F-F477BF7475B5}">
  <sheetPr codeName="Sheet7">
    <tabColor theme="6" tint="0.59999389629810485"/>
    <pageSetUpPr autoPageBreaks="0"/>
  </sheetPr>
  <dimension ref="B1:AT205"/>
  <sheetViews>
    <sheetView showGridLines="0" topLeftCell="A164" zoomScale="75" zoomScaleNormal="75" workbookViewId="0">
      <pane xSplit="3" topLeftCell="AO1" activePane="topRight" state="frozen"/>
      <selection pane="topRight" activeCell="AT169" sqref="AT169"/>
    </sheetView>
  </sheetViews>
  <sheetFormatPr defaultColWidth="9.140625" defaultRowHeight="14.25"/>
  <cols>
    <col min="1" max="1" width="9.140625" style="2"/>
    <col min="2" max="2" width="10.85546875" style="2" customWidth="1"/>
    <col min="3" max="4" width="17.28515625" style="2" customWidth="1"/>
    <col min="5" max="5" width="17" style="2" hidden="1" customWidth="1"/>
    <col min="6" max="6" width="75.28515625" style="2" hidden="1" customWidth="1"/>
    <col min="7" max="7" width="66.85546875" style="2" hidden="1" customWidth="1"/>
    <col min="8" max="8" width="17" style="2" hidden="1" customWidth="1"/>
    <col min="9" max="9" width="75.28515625" style="2" hidden="1" customWidth="1"/>
    <col min="10" max="10" width="66.85546875" style="2" hidden="1" customWidth="1"/>
    <col min="11" max="11" width="17" style="2" hidden="1" customWidth="1"/>
    <col min="12" max="12" width="75.28515625" style="2" hidden="1" customWidth="1"/>
    <col min="13" max="13" width="66.85546875" style="2" hidden="1" customWidth="1"/>
    <col min="14" max="14" width="17" style="2" customWidth="1"/>
    <col min="15" max="15" width="75.28515625" style="2" customWidth="1"/>
    <col min="16" max="16" width="66.85546875" style="2" customWidth="1"/>
    <col min="17" max="17" width="17" style="2" customWidth="1"/>
    <col min="18" max="18" width="75.28515625" style="2" customWidth="1"/>
    <col min="19" max="19" width="66.85546875" style="2" customWidth="1"/>
    <col min="20" max="20" width="17" style="2" customWidth="1"/>
    <col min="21" max="21" width="75.28515625" style="2" customWidth="1"/>
    <col min="22" max="22" width="66.85546875" style="2" customWidth="1"/>
    <col min="23" max="23" width="17" style="2" customWidth="1"/>
    <col min="24" max="25" width="66.85546875" style="2" customWidth="1"/>
    <col min="26" max="26" width="17" style="2" customWidth="1"/>
    <col min="27" max="28" width="66.85546875" style="2" customWidth="1"/>
    <col min="29" max="29" width="17" style="2" customWidth="1"/>
    <col min="30" max="31" width="66.85546875" style="2" customWidth="1"/>
    <col min="32" max="32" width="17" style="2" customWidth="1"/>
    <col min="33" max="33" width="66.85546875" style="2" customWidth="1"/>
    <col min="34" max="34" width="70.28515625" style="2" customWidth="1"/>
    <col min="35" max="35" width="17.28515625" style="2" hidden="1" customWidth="1"/>
    <col min="36" max="37" width="70.28515625" style="2" hidden="1" customWidth="1"/>
    <col min="38" max="38" width="17" style="2" customWidth="1"/>
    <col min="39" max="39" width="66.85546875" style="2" customWidth="1"/>
    <col min="40" max="40" width="70.28515625" style="2" customWidth="1"/>
    <col min="41" max="41" width="17" style="2" customWidth="1"/>
    <col min="42" max="42" width="66.85546875" style="2" customWidth="1"/>
    <col min="43" max="43" width="70.28515625" style="2" customWidth="1"/>
    <col min="44" max="44" width="17" style="2" customWidth="1"/>
    <col min="45" max="45" width="66.85546875" style="2" customWidth="1"/>
    <col min="46" max="46" width="70.28515625" style="2" customWidth="1"/>
    <col min="47" max="16384" width="9.140625" style="2"/>
  </cols>
  <sheetData>
    <row r="1" spans="2:46" ht="15">
      <c r="B1" s="1" t="s">
        <v>1</v>
      </c>
    </row>
    <row r="2" spans="2:46" ht="20.25">
      <c r="B2" s="3" t="s">
        <v>2</v>
      </c>
      <c r="C2" s="4"/>
      <c r="D2" s="12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2:46" ht="20.25">
      <c r="B3" s="6"/>
      <c r="C3" s="7" t="s">
        <v>3</v>
      </c>
      <c r="D3" s="124"/>
      <c r="E3" s="5"/>
      <c r="F3" s="5"/>
      <c r="G3" s="5"/>
      <c r="H3" s="5"/>
      <c r="I3" s="5"/>
      <c r="J3" s="5"/>
      <c r="K3" s="5"/>
      <c r="L3" s="56" t="s">
        <v>101</v>
      </c>
      <c r="M3" s="5"/>
      <c r="N3" s="5"/>
      <c r="O3" s="56" t="s">
        <v>112</v>
      </c>
      <c r="P3" s="5"/>
      <c r="Q3" s="5"/>
      <c r="R3" s="56" t="s">
        <v>102</v>
      </c>
      <c r="S3" s="5"/>
      <c r="T3" s="5"/>
      <c r="U3" s="5"/>
      <c r="V3" s="5"/>
      <c r="W3" s="5"/>
      <c r="X3" s="5"/>
      <c r="Y3" s="5"/>
      <c r="Z3" s="5"/>
      <c r="AA3" s="172" t="s">
        <v>317</v>
      </c>
      <c r="AB3" s="5"/>
      <c r="AC3" s="5"/>
      <c r="AD3" s="172" t="s">
        <v>304</v>
      </c>
      <c r="AE3" s="5"/>
      <c r="AF3" s="5"/>
      <c r="AG3" s="172" t="s">
        <v>316</v>
      </c>
      <c r="AH3" s="5"/>
      <c r="AI3" s="5"/>
      <c r="AJ3" s="5"/>
      <c r="AK3" s="5"/>
      <c r="AL3" s="5"/>
      <c r="AM3" s="172" t="s">
        <v>327</v>
      </c>
      <c r="AN3" s="5"/>
      <c r="AO3" s="5"/>
      <c r="AP3" s="5"/>
      <c r="AQ3" s="5"/>
      <c r="AR3" s="5"/>
      <c r="AS3" s="5"/>
      <c r="AT3" s="5"/>
    </row>
    <row r="4" spans="2:46" ht="20.25">
      <c r="B4" s="5"/>
      <c r="C4" s="5"/>
      <c r="D4" s="5"/>
      <c r="E4" s="520" t="s">
        <v>55</v>
      </c>
      <c r="F4" s="523"/>
      <c r="G4" s="523"/>
      <c r="H4" s="520" t="s">
        <v>56</v>
      </c>
      <c r="I4" s="523"/>
      <c r="J4" s="523"/>
      <c r="K4" s="520" t="s">
        <v>56</v>
      </c>
      <c r="L4" s="523"/>
      <c r="M4" s="523"/>
      <c r="N4" s="520" t="s">
        <v>56</v>
      </c>
      <c r="O4" s="523"/>
      <c r="P4" s="523"/>
      <c r="Q4" s="520" t="s">
        <v>56</v>
      </c>
      <c r="R4" s="523"/>
      <c r="S4" s="523"/>
      <c r="T4" s="520" t="s">
        <v>56</v>
      </c>
      <c r="U4" s="523"/>
      <c r="V4" s="523"/>
      <c r="W4" s="520" t="s">
        <v>56</v>
      </c>
      <c r="X4" s="520"/>
      <c r="Y4" s="520"/>
      <c r="Z4" s="520" t="s">
        <v>56</v>
      </c>
      <c r="AA4" s="520"/>
      <c r="AB4" s="520"/>
      <c r="AC4" s="520" t="s">
        <v>56</v>
      </c>
      <c r="AD4" s="520"/>
      <c r="AE4" s="520"/>
      <c r="AF4" s="520" t="s">
        <v>56</v>
      </c>
      <c r="AG4" s="520"/>
      <c r="AH4" s="520"/>
      <c r="AI4" s="180"/>
      <c r="AJ4" s="180"/>
      <c r="AK4" s="180"/>
      <c r="AL4" s="520" t="s">
        <v>56</v>
      </c>
      <c r="AM4" s="520"/>
      <c r="AN4" s="520"/>
      <c r="AO4" s="520" t="s">
        <v>56</v>
      </c>
      <c r="AP4" s="520"/>
      <c r="AQ4" s="520"/>
      <c r="AR4" s="520" t="s">
        <v>56</v>
      </c>
      <c r="AS4" s="520"/>
      <c r="AT4" s="520"/>
    </row>
    <row r="5" spans="2:46" ht="20.25">
      <c r="B5" s="10" t="s">
        <v>4</v>
      </c>
      <c r="C5" s="11"/>
      <c r="D5" s="125"/>
      <c r="E5" s="521" t="s">
        <v>5</v>
      </c>
      <c r="F5" s="527"/>
      <c r="G5" s="522"/>
      <c r="H5" s="47"/>
      <c r="I5" s="527" t="s">
        <v>6</v>
      </c>
      <c r="J5" s="527"/>
      <c r="K5" s="181"/>
      <c r="L5" s="521" t="s">
        <v>49</v>
      </c>
      <c r="M5" s="522"/>
      <c r="N5" s="181"/>
      <c r="O5" s="521" t="s">
        <v>0</v>
      </c>
      <c r="P5" s="522"/>
      <c r="Q5" s="181"/>
      <c r="R5" s="521" t="s">
        <v>51</v>
      </c>
      <c r="S5" s="522"/>
      <c r="T5" s="181"/>
      <c r="U5" s="521" t="s">
        <v>52</v>
      </c>
      <c r="V5" s="522"/>
      <c r="W5" s="181"/>
      <c r="X5" s="521" t="s">
        <v>103</v>
      </c>
      <c r="Y5" s="522"/>
      <c r="Z5" s="181"/>
      <c r="AA5" s="521" t="s">
        <v>248</v>
      </c>
      <c r="AB5" s="522"/>
      <c r="AC5" s="181"/>
      <c r="AD5" s="521" t="s">
        <v>300</v>
      </c>
      <c r="AE5" s="522"/>
      <c r="AF5" s="181"/>
      <c r="AG5" s="521" t="s">
        <v>186</v>
      </c>
      <c r="AH5" s="522"/>
      <c r="AI5" s="181"/>
      <c r="AJ5" s="181" t="s">
        <v>328</v>
      </c>
      <c r="AK5" s="181"/>
      <c r="AL5" s="181"/>
      <c r="AM5" s="521" t="s">
        <v>307</v>
      </c>
      <c r="AN5" s="522"/>
      <c r="AO5" s="181"/>
      <c r="AP5" s="521" t="s">
        <v>310</v>
      </c>
      <c r="AQ5" s="522"/>
      <c r="AR5" s="181"/>
      <c r="AS5" s="521" t="s">
        <v>312</v>
      </c>
      <c r="AT5" s="522"/>
    </row>
    <row r="6" spans="2:46" ht="20.25">
      <c r="B6" s="10" t="s">
        <v>7</v>
      </c>
      <c r="C6" s="11"/>
      <c r="D6" s="56"/>
      <c r="E6" s="524" t="s">
        <v>8</v>
      </c>
      <c r="F6" s="525"/>
      <c r="G6" s="526"/>
      <c r="H6" s="49"/>
      <c r="I6" s="185"/>
      <c r="J6" s="185"/>
      <c r="K6" s="185"/>
      <c r="L6" s="184"/>
      <c r="M6" s="186"/>
      <c r="N6" s="185"/>
      <c r="O6" s="184"/>
      <c r="P6" s="186"/>
      <c r="Q6" s="185"/>
      <c r="R6" s="184"/>
      <c r="S6" s="186"/>
      <c r="T6" s="185"/>
      <c r="U6" s="184"/>
      <c r="V6" s="186"/>
      <c r="W6" s="185"/>
      <c r="X6" s="184"/>
      <c r="Y6" s="186"/>
      <c r="Z6" s="185"/>
      <c r="AA6" s="184"/>
      <c r="AB6" s="186"/>
      <c r="AC6" s="185"/>
      <c r="AD6" s="184"/>
      <c r="AE6" s="186"/>
      <c r="AF6" s="185"/>
      <c r="AG6" s="184"/>
      <c r="AH6" s="186"/>
      <c r="AI6" s="185"/>
      <c r="AJ6" s="185"/>
      <c r="AK6" s="185"/>
      <c r="AL6" s="185"/>
      <c r="AM6" s="184"/>
      <c r="AN6" s="186"/>
      <c r="AO6" s="185"/>
      <c r="AP6" s="184"/>
      <c r="AQ6" s="186"/>
      <c r="AR6" s="185"/>
      <c r="AS6" s="184"/>
      <c r="AT6" s="186"/>
    </row>
    <row r="7" spans="2:46" ht="20.25">
      <c r="B7" s="10" t="s">
        <v>9</v>
      </c>
      <c r="C7" s="11"/>
      <c r="D7" s="126"/>
      <c r="E7" s="528" t="s">
        <v>50</v>
      </c>
      <c r="F7" s="529"/>
      <c r="G7" s="530"/>
      <c r="H7" s="48"/>
      <c r="I7" s="185"/>
      <c r="J7" s="185"/>
      <c r="K7" s="185"/>
      <c r="L7" s="182"/>
      <c r="M7" s="183"/>
      <c r="N7" s="185"/>
      <c r="O7" s="182"/>
      <c r="P7" s="183"/>
      <c r="Q7" s="185"/>
      <c r="R7" s="182"/>
      <c r="S7" s="183"/>
      <c r="T7" s="185"/>
      <c r="U7" s="182"/>
      <c r="V7" s="183"/>
      <c r="W7" s="185"/>
      <c r="X7" s="182"/>
      <c r="Y7" s="183"/>
      <c r="Z7" s="185"/>
      <c r="AA7" s="182"/>
      <c r="AB7" s="183"/>
      <c r="AC7" s="185"/>
      <c r="AD7" s="182"/>
      <c r="AE7" s="183"/>
      <c r="AF7" s="185"/>
      <c r="AG7" s="182"/>
      <c r="AH7" s="183"/>
      <c r="AI7" s="185"/>
      <c r="AJ7" s="185"/>
      <c r="AK7" s="185"/>
      <c r="AL7" s="185"/>
      <c r="AM7" s="182"/>
      <c r="AN7" s="183"/>
      <c r="AO7" s="185"/>
      <c r="AP7" s="182"/>
      <c r="AQ7" s="183"/>
      <c r="AR7" s="185"/>
      <c r="AS7" s="182"/>
      <c r="AT7" s="183"/>
    </row>
    <row r="8" spans="2:46" ht="60.75">
      <c r="B8" s="12" t="s">
        <v>10</v>
      </c>
      <c r="C8" s="13" t="s">
        <v>11</v>
      </c>
      <c r="D8" s="13" t="s">
        <v>238</v>
      </c>
      <c r="E8" s="13" t="s">
        <v>12</v>
      </c>
      <c r="F8" s="14" t="s">
        <v>13</v>
      </c>
      <c r="G8" s="14" t="s">
        <v>14</v>
      </c>
      <c r="H8" s="13" t="s">
        <v>12</v>
      </c>
      <c r="I8" s="14" t="s">
        <v>13</v>
      </c>
      <c r="J8" s="14" t="s">
        <v>14</v>
      </c>
      <c r="K8" s="13" t="s">
        <v>12</v>
      </c>
      <c r="L8" s="14" t="s">
        <v>13</v>
      </c>
      <c r="M8" s="14" t="s">
        <v>14</v>
      </c>
      <c r="N8" s="13" t="s">
        <v>12</v>
      </c>
      <c r="O8" s="14" t="s">
        <v>13</v>
      </c>
      <c r="P8" s="14" t="s">
        <v>14</v>
      </c>
      <c r="Q8" s="13" t="s">
        <v>12</v>
      </c>
      <c r="R8" s="14" t="s">
        <v>13</v>
      </c>
      <c r="S8" s="14" t="s">
        <v>14</v>
      </c>
      <c r="T8" s="13" t="s">
        <v>12</v>
      </c>
      <c r="U8" s="14" t="s">
        <v>13</v>
      </c>
      <c r="V8" s="14" t="s">
        <v>14</v>
      </c>
      <c r="W8" s="13" t="s">
        <v>12</v>
      </c>
      <c r="X8" s="14" t="s">
        <v>13</v>
      </c>
      <c r="Y8" s="14" t="s">
        <v>14</v>
      </c>
      <c r="Z8" s="13" t="s">
        <v>12</v>
      </c>
      <c r="AA8" s="14" t="s">
        <v>13</v>
      </c>
      <c r="AB8" s="14" t="s">
        <v>14</v>
      </c>
      <c r="AC8" s="13" t="s">
        <v>12</v>
      </c>
      <c r="AD8" s="14" t="s">
        <v>13</v>
      </c>
      <c r="AE8" s="14" t="s">
        <v>14</v>
      </c>
      <c r="AF8" s="13" t="s">
        <v>12</v>
      </c>
      <c r="AG8" s="14" t="s">
        <v>13</v>
      </c>
      <c r="AH8" s="14" t="s">
        <v>14</v>
      </c>
      <c r="AI8" s="13" t="s">
        <v>12</v>
      </c>
      <c r="AJ8" s="14" t="s">
        <v>13</v>
      </c>
      <c r="AK8" s="14" t="s">
        <v>14</v>
      </c>
      <c r="AL8" s="13" t="s">
        <v>12</v>
      </c>
      <c r="AM8" s="14" t="s">
        <v>13</v>
      </c>
      <c r="AN8" s="14" t="s">
        <v>14</v>
      </c>
      <c r="AO8" s="13" t="s">
        <v>12</v>
      </c>
      <c r="AP8" s="14" t="s">
        <v>13</v>
      </c>
      <c r="AQ8" s="14" t="s">
        <v>14</v>
      </c>
      <c r="AR8" s="13" t="s">
        <v>12</v>
      </c>
      <c r="AS8" s="14" t="s">
        <v>13</v>
      </c>
      <c r="AT8" s="14" t="s">
        <v>14</v>
      </c>
    </row>
    <row r="9" spans="2:46" ht="20.25" hidden="1" customHeight="1">
      <c r="B9" s="15">
        <v>23</v>
      </c>
      <c r="C9" s="16">
        <v>42919</v>
      </c>
      <c r="D9" s="16"/>
      <c r="E9" s="19"/>
      <c r="F9" s="17"/>
      <c r="G9" s="17"/>
      <c r="H9" s="19"/>
      <c r="I9" s="17"/>
      <c r="J9" s="17"/>
      <c r="K9" s="19"/>
      <c r="L9" s="17"/>
      <c r="M9" s="17"/>
      <c r="N9" s="19"/>
      <c r="O9" s="17"/>
      <c r="P9" s="17"/>
      <c r="Q9" s="19"/>
      <c r="R9" s="17"/>
      <c r="S9" s="17"/>
      <c r="T9" s="19"/>
      <c r="U9" s="17"/>
      <c r="V9" s="17"/>
      <c r="W9" s="19"/>
      <c r="X9" s="17"/>
      <c r="Y9" s="17"/>
      <c r="Z9" s="19"/>
      <c r="AA9" s="17"/>
      <c r="AB9" s="17"/>
      <c r="AC9" s="19"/>
      <c r="AD9" s="17"/>
      <c r="AE9" s="17"/>
      <c r="AF9" s="19"/>
      <c r="AG9" s="17"/>
      <c r="AH9" s="17"/>
      <c r="AI9" s="17"/>
      <c r="AJ9" s="17"/>
      <c r="AK9" s="17"/>
      <c r="AL9" s="19"/>
      <c r="AM9" s="17"/>
      <c r="AN9" s="17"/>
      <c r="AO9" s="19"/>
      <c r="AP9" s="17"/>
      <c r="AQ9" s="17"/>
      <c r="AR9" s="19"/>
      <c r="AS9" s="17"/>
      <c r="AT9" s="17"/>
    </row>
    <row r="10" spans="2:46" ht="20.25" hidden="1" customHeight="1">
      <c r="B10" s="15">
        <f>B9+1</f>
        <v>24</v>
      </c>
      <c r="C10" s="16">
        <f>C9+7</f>
        <v>42926</v>
      </c>
      <c r="D10" s="16"/>
      <c r="E10" s="19"/>
      <c r="F10" s="17"/>
      <c r="G10" s="17"/>
      <c r="H10" s="19"/>
      <c r="I10" s="17"/>
      <c r="J10" s="17"/>
      <c r="K10" s="19"/>
      <c r="L10" s="17"/>
      <c r="M10" s="17"/>
      <c r="N10" s="19"/>
      <c r="O10" s="17"/>
      <c r="P10" s="17"/>
      <c r="Q10" s="19"/>
      <c r="R10" s="17"/>
      <c r="S10" s="17"/>
      <c r="T10" s="19"/>
      <c r="U10" s="17"/>
      <c r="V10" s="17"/>
      <c r="W10" s="19"/>
      <c r="X10" s="17"/>
      <c r="Y10" s="17"/>
      <c r="Z10" s="19"/>
      <c r="AA10" s="17"/>
      <c r="AB10" s="17"/>
      <c r="AC10" s="19"/>
      <c r="AD10" s="17"/>
      <c r="AE10" s="17"/>
      <c r="AF10" s="19"/>
      <c r="AG10" s="17"/>
      <c r="AH10" s="17"/>
      <c r="AI10" s="17"/>
      <c r="AJ10" s="17"/>
      <c r="AK10" s="17"/>
      <c r="AL10" s="19"/>
      <c r="AM10" s="17"/>
      <c r="AN10" s="17"/>
      <c r="AO10" s="19"/>
      <c r="AP10" s="17"/>
      <c r="AQ10" s="17"/>
      <c r="AR10" s="19"/>
      <c r="AS10" s="17"/>
      <c r="AT10" s="17"/>
    </row>
    <row r="11" spans="2:46" ht="20.25" hidden="1" customHeight="1">
      <c r="B11" s="15">
        <f t="shared" ref="B11:B74" si="0">B10+1</f>
        <v>25</v>
      </c>
      <c r="C11" s="16">
        <f t="shared" ref="C11:C74" si="1">C10+7</f>
        <v>42933</v>
      </c>
      <c r="D11" s="16"/>
      <c r="E11" s="19"/>
      <c r="F11" s="17"/>
      <c r="G11" s="17"/>
      <c r="H11" s="19"/>
      <c r="I11" s="17"/>
      <c r="J11" s="17"/>
      <c r="K11" s="19"/>
      <c r="L11" s="17"/>
      <c r="M11" s="17"/>
      <c r="N11" s="19"/>
      <c r="O11" s="17"/>
      <c r="P11" s="17"/>
      <c r="Q11" s="19"/>
      <c r="R11" s="17"/>
      <c r="S11" s="17"/>
      <c r="T11" s="19"/>
      <c r="U11" s="17"/>
      <c r="V11" s="17"/>
      <c r="W11" s="19"/>
      <c r="X11" s="17"/>
      <c r="Y11" s="17"/>
      <c r="Z11" s="19"/>
      <c r="AA11" s="17"/>
      <c r="AB11" s="17"/>
      <c r="AC11" s="19"/>
      <c r="AD11" s="17"/>
      <c r="AE11" s="17"/>
      <c r="AF11" s="19"/>
      <c r="AG11" s="17"/>
      <c r="AH11" s="17"/>
      <c r="AI11" s="17"/>
      <c r="AJ11" s="17"/>
      <c r="AK11" s="17"/>
      <c r="AL11" s="19"/>
      <c r="AM11" s="17"/>
      <c r="AN11" s="17"/>
      <c r="AO11" s="19"/>
      <c r="AP11" s="17"/>
      <c r="AQ11" s="17"/>
      <c r="AR11" s="19"/>
      <c r="AS11" s="17"/>
      <c r="AT11" s="17"/>
    </row>
    <row r="12" spans="2:46" ht="20.25" hidden="1" customHeight="1">
      <c r="B12" s="15">
        <f t="shared" si="0"/>
        <v>26</v>
      </c>
      <c r="C12" s="16">
        <f t="shared" si="1"/>
        <v>42940</v>
      </c>
      <c r="D12" s="16"/>
      <c r="E12" s="19"/>
      <c r="F12" s="17"/>
      <c r="G12" s="17"/>
      <c r="H12" s="19"/>
      <c r="I12" s="17"/>
      <c r="J12" s="17"/>
      <c r="K12" s="19"/>
      <c r="L12" s="17"/>
      <c r="M12" s="17"/>
      <c r="N12" s="19"/>
      <c r="O12" s="17"/>
      <c r="P12" s="17"/>
      <c r="Q12" s="19"/>
      <c r="R12" s="17"/>
      <c r="S12" s="17"/>
      <c r="T12" s="19"/>
      <c r="U12" s="17"/>
      <c r="V12" s="17"/>
      <c r="W12" s="19"/>
      <c r="X12" s="17"/>
      <c r="Y12" s="17"/>
      <c r="Z12" s="19"/>
      <c r="AA12" s="17"/>
      <c r="AB12" s="17"/>
      <c r="AC12" s="19"/>
      <c r="AD12" s="17"/>
      <c r="AE12" s="17"/>
      <c r="AF12" s="19"/>
      <c r="AG12" s="17"/>
      <c r="AH12" s="17"/>
      <c r="AI12" s="17"/>
      <c r="AJ12" s="17"/>
      <c r="AK12" s="17"/>
      <c r="AL12" s="19"/>
      <c r="AM12" s="17"/>
      <c r="AN12" s="17"/>
      <c r="AO12" s="19"/>
      <c r="AP12" s="17"/>
      <c r="AQ12" s="17"/>
      <c r="AR12" s="19"/>
      <c r="AS12" s="17"/>
      <c r="AT12" s="17"/>
    </row>
    <row r="13" spans="2:46" ht="20.25" hidden="1" customHeight="1">
      <c r="B13" s="15">
        <f t="shared" si="0"/>
        <v>27</v>
      </c>
      <c r="C13" s="16">
        <f t="shared" si="1"/>
        <v>42947</v>
      </c>
      <c r="D13" s="16"/>
      <c r="E13" s="19"/>
      <c r="F13" s="17"/>
      <c r="G13" s="17"/>
      <c r="H13" s="19"/>
      <c r="I13" s="17"/>
      <c r="J13" s="17"/>
      <c r="K13" s="19"/>
      <c r="L13" s="17"/>
      <c r="M13" s="17"/>
      <c r="N13" s="19"/>
      <c r="O13" s="17"/>
      <c r="P13" s="17"/>
      <c r="Q13" s="19"/>
      <c r="R13" s="17"/>
      <c r="S13" s="17"/>
      <c r="T13" s="19"/>
      <c r="U13" s="17"/>
      <c r="V13" s="17"/>
      <c r="W13" s="19"/>
      <c r="X13" s="17"/>
      <c r="Y13" s="17"/>
      <c r="Z13" s="19"/>
      <c r="AA13" s="17"/>
      <c r="AB13" s="17"/>
      <c r="AC13" s="19"/>
      <c r="AD13" s="17"/>
      <c r="AE13" s="17"/>
      <c r="AF13" s="19"/>
      <c r="AG13" s="17"/>
      <c r="AH13" s="17"/>
      <c r="AI13" s="17"/>
      <c r="AJ13" s="17"/>
      <c r="AK13" s="17"/>
      <c r="AL13" s="19"/>
      <c r="AM13" s="17"/>
      <c r="AN13" s="17"/>
      <c r="AO13" s="19"/>
      <c r="AP13" s="17"/>
      <c r="AQ13" s="17"/>
      <c r="AR13" s="19"/>
      <c r="AS13" s="17"/>
      <c r="AT13" s="17"/>
    </row>
    <row r="14" spans="2:46" ht="81" hidden="1" customHeight="1">
      <c r="B14" s="15">
        <f t="shared" si="0"/>
        <v>28</v>
      </c>
      <c r="C14" s="16">
        <f t="shared" si="1"/>
        <v>42954</v>
      </c>
      <c r="D14" s="16"/>
      <c r="E14" s="19"/>
      <c r="F14" s="17"/>
      <c r="G14" s="17"/>
      <c r="H14" s="19"/>
      <c r="I14" s="17"/>
      <c r="J14" s="17"/>
      <c r="K14" s="19"/>
      <c r="L14" s="17"/>
      <c r="M14" s="17"/>
      <c r="N14" s="19"/>
      <c r="O14" s="17"/>
      <c r="P14" s="17"/>
      <c r="Q14" s="19"/>
      <c r="R14" s="17"/>
      <c r="S14" s="17"/>
      <c r="T14" s="19"/>
      <c r="U14" s="17"/>
      <c r="V14" s="17"/>
      <c r="W14" s="19"/>
      <c r="X14" s="17"/>
      <c r="Y14" s="17"/>
      <c r="Z14" s="19"/>
      <c r="AA14" s="17"/>
      <c r="AB14" s="17"/>
      <c r="AC14" s="19"/>
      <c r="AD14" s="17"/>
      <c r="AE14" s="17"/>
      <c r="AF14" s="19"/>
      <c r="AG14" s="17"/>
      <c r="AH14" s="17"/>
      <c r="AI14" s="17"/>
      <c r="AJ14" s="17"/>
      <c r="AK14" s="17"/>
      <c r="AL14" s="19"/>
      <c r="AM14" s="17"/>
      <c r="AN14" s="17"/>
      <c r="AO14" s="19"/>
      <c r="AP14" s="17"/>
      <c r="AQ14" s="17"/>
      <c r="AR14" s="19"/>
      <c r="AS14" s="17"/>
      <c r="AT14" s="17"/>
    </row>
    <row r="15" spans="2:46" ht="60.75" hidden="1" customHeight="1">
      <c r="B15" s="15">
        <f t="shared" si="0"/>
        <v>29</v>
      </c>
      <c r="C15" s="16">
        <f t="shared" si="1"/>
        <v>42961</v>
      </c>
      <c r="D15" s="16"/>
      <c r="E15" s="19"/>
      <c r="F15" s="17"/>
      <c r="G15" s="17"/>
      <c r="H15" s="19"/>
      <c r="I15" s="17"/>
      <c r="J15" s="17"/>
      <c r="K15" s="19"/>
      <c r="L15" s="17"/>
      <c r="M15" s="17"/>
      <c r="N15" s="19"/>
      <c r="O15" s="17"/>
      <c r="P15" s="17"/>
      <c r="Q15" s="19"/>
      <c r="R15" s="17"/>
      <c r="S15" s="17"/>
      <c r="T15" s="19"/>
      <c r="U15" s="17"/>
      <c r="V15" s="17"/>
      <c r="W15" s="19"/>
      <c r="X15" s="17"/>
      <c r="Y15" s="17"/>
      <c r="Z15" s="19"/>
      <c r="AA15" s="17"/>
      <c r="AB15" s="17"/>
      <c r="AC15" s="19"/>
      <c r="AD15" s="17"/>
      <c r="AE15" s="17"/>
      <c r="AF15" s="19"/>
      <c r="AG15" s="17"/>
      <c r="AH15" s="17"/>
      <c r="AI15" s="17"/>
      <c r="AJ15" s="17"/>
      <c r="AK15" s="17"/>
      <c r="AL15" s="19"/>
      <c r="AM15" s="17"/>
      <c r="AN15" s="17"/>
      <c r="AO15" s="19"/>
      <c r="AP15" s="17"/>
      <c r="AQ15" s="17"/>
      <c r="AR15" s="19"/>
      <c r="AS15" s="17"/>
      <c r="AT15" s="17"/>
    </row>
    <row r="16" spans="2:46" ht="20.25" hidden="1" customHeight="1">
      <c r="B16" s="15">
        <f t="shared" si="0"/>
        <v>30</v>
      </c>
      <c r="C16" s="16">
        <f t="shared" si="1"/>
        <v>42968</v>
      </c>
      <c r="D16" s="16"/>
      <c r="E16" s="19"/>
      <c r="F16" s="17"/>
      <c r="G16" s="17"/>
      <c r="H16" s="19"/>
      <c r="I16" s="17"/>
      <c r="J16" s="17"/>
      <c r="K16" s="19"/>
      <c r="L16" s="17"/>
      <c r="M16" s="17"/>
      <c r="N16" s="19"/>
      <c r="O16" s="17"/>
      <c r="P16" s="17"/>
      <c r="Q16" s="19"/>
      <c r="R16" s="17"/>
      <c r="S16" s="17"/>
      <c r="T16" s="19"/>
      <c r="U16" s="17"/>
      <c r="V16" s="17"/>
      <c r="W16" s="19"/>
      <c r="X16" s="17"/>
      <c r="Y16" s="17"/>
      <c r="Z16" s="19"/>
      <c r="AA16" s="17"/>
      <c r="AB16" s="17"/>
      <c r="AC16" s="19"/>
      <c r="AD16" s="17"/>
      <c r="AE16" s="17"/>
      <c r="AF16" s="19"/>
      <c r="AG16" s="17"/>
      <c r="AH16" s="17"/>
      <c r="AI16" s="17"/>
      <c r="AJ16" s="17"/>
      <c r="AK16" s="17"/>
      <c r="AL16" s="19"/>
      <c r="AM16" s="17"/>
      <c r="AN16" s="17"/>
      <c r="AO16" s="19"/>
      <c r="AP16" s="17"/>
      <c r="AQ16" s="17"/>
      <c r="AR16" s="19"/>
      <c r="AS16" s="17"/>
      <c r="AT16" s="17"/>
    </row>
    <row r="17" spans="2:46" ht="20.25" hidden="1" customHeight="1">
      <c r="B17" s="15">
        <f t="shared" si="0"/>
        <v>31</v>
      </c>
      <c r="C17" s="16">
        <f t="shared" si="1"/>
        <v>42975</v>
      </c>
      <c r="D17" s="16"/>
      <c r="E17" s="19"/>
      <c r="F17" s="17"/>
      <c r="G17" s="17"/>
      <c r="H17" s="19"/>
      <c r="I17" s="17"/>
      <c r="J17" s="17"/>
      <c r="K17" s="19"/>
      <c r="L17" s="17"/>
      <c r="M17" s="17"/>
      <c r="N17" s="19"/>
      <c r="O17" s="17"/>
      <c r="P17" s="17"/>
      <c r="Q17" s="19"/>
      <c r="R17" s="17"/>
      <c r="S17" s="17"/>
      <c r="T17" s="19"/>
      <c r="U17" s="17"/>
      <c r="V17" s="17"/>
      <c r="W17" s="19"/>
      <c r="X17" s="17"/>
      <c r="Y17" s="17"/>
      <c r="Z17" s="19"/>
      <c r="AA17" s="17"/>
      <c r="AB17" s="17"/>
      <c r="AC17" s="19"/>
      <c r="AD17" s="17"/>
      <c r="AE17" s="17"/>
      <c r="AF17" s="19"/>
      <c r="AG17" s="17"/>
      <c r="AH17" s="17"/>
      <c r="AI17" s="17"/>
      <c r="AJ17" s="17"/>
      <c r="AK17" s="17"/>
      <c r="AL17" s="19"/>
      <c r="AM17" s="17"/>
      <c r="AN17" s="17"/>
      <c r="AO17" s="19"/>
      <c r="AP17" s="17"/>
      <c r="AQ17" s="17"/>
      <c r="AR17" s="19"/>
      <c r="AS17" s="17"/>
      <c r="AT17" s="17"/>
    </row>
    <row r="18" spans="2:46" ht="20.25" hidden="1" customHeight="1">
      <c r="B18" s="15">
        <f t="shared" si="0"/>
        <v>32</v>
      </c>
      <c r="C18" s="16">
        <f t="shared" si="1"/>
        <v>42982</v>
      </c>
      <c r="D18" s="16"/>
      <c r="E18" s="19"/>
      <c r="F18" s="17"/>
      <c r="G18" s="17"/>
      <c r="H18" s="19"/>
      <c r="I18" s="17"/>
      <c r="J18" s="17"/>
      <c r="K18" s="19"/>
      <c r="L18" s="17"/>
      <c r="M18" s="17"/>
      <c r="N18" s="19"/>
      <c r="O18" s="17"/>
      <c r="P18" s="17"/>
      <c r="Q18" s="19"/>
      <c r="R18" s="17"/>
      <c r="S18" s="17"/>
      <c r="T18" s="19"/>
      <c r="U18" s="17"/>
      <c r="V18" s="17"/>
      <c r="W18" s="19"/>
      <c r="X18" s="17"/>
      <c r="Y18" s="17"/>
      <c r="Z18" s="19"/>
      <c r="AA18" s="17"/>
      <c r="AB18" s="17"/>
      <c r="AC18" s="19"/>
      <c r="AD18" s="17"/>
      <c r="AE18" s="17"/>
      <c r="AF18" s="19"/>
      <c r="AG18" s="17"/>
      <c r="AH18" s="17"/>
      <c r="AI18" s="17"/>
      <c r="AJ18" s="17"/>
      <c r="AK18" s="17"/>
      <c r="AL18" s="19"/>
      <c r="AM18" s="17"/>
      <c r="AN18" s="17"/>
      <c r="AO18" s="19"/>
      <c r="AP18" s="17"/>
      <c r="AQ18" s="17"/>
      <c r="AR18" s="19"/>
      <c r="AS18" s="17"/>
      <c r="AT18" s="17"/>
    </row>
    <row r="19" spans="2:46" ht="20.25" hidden="1" customHeight="1">
      <c r="B19" s="15">
        <f t="shared" si="0"/>
        <v>33</v>
      </c>
      <c r="C19" s="16">
        <f t="shared" si="1"/>
        <v>42989</v>
      </c>
      <c r="D19" s="16"/>
      <c r="E19" s="19"/>
      <c r="F19" s="17"/>
      <c r="G19" s="17"/>
      <c r="H19" s="19"/>
      <c r="I19" s="17"/>
      <c r="J19" s="17"/>
      <c r="K19" s="19"/>
      <c r="L19" s="17"/>
      <c r="M19" s="17"/>
      <c r="N19" s="19"/>
      <c r="O19" s="17"/>
      <c r="P19" s="17"/>
      <c r="Q19" s="19"/>
      <c r="R19" s="17"/>
      <c r="S19" s="17"/>
      <c r="T19" s="19"/>
      <c r="U19" s="17"/>
      <c r="V19" s="17"/>
      <c r="W19" s="19"/>
      <c r="X19" s="17"/>
      <c r="Y19" s="17"/>
      <c r="Z19" s="19"/>
      <c r="AA19" s="17"/>
      <c r="AB19" s="17"/>
      <c r="AC19" s="19"/>
      <c r="AD19" s="17"/>
      <c r="AE19" s="17"/>
      <c r="AF19" s="19"/>
      <c r="AG19" s="17"/>
      <c r="AH19" s="17"/>
      <c r="AI19" s="17"/>
      <c r="AJ19" s="17"/>
      <c r="AK19" s="17"/>
      <c r="AL19" s="19"/>
      <c r="AM19" s="17"/>
      <c r="AN19" s="17"/>
      <c r="AO19" s="19"/>
      <c r="AP19" s="17"/>
      <c r="AQ19" s="17"/>
      <c r="AR19" s="19"/>
      <c r="AS19" s="17"/>
      <c r="AT19" s="17"/>
    </row>
    <row r="20" spans="2:46" ht="60.75" hidden="1" customHeight="1">
      <c r="B20" s="15">
        <f t="shared" si="0"/>
        <v>34</v>
      </c>
      <c r="C20" s="16">
        <f t="shared" si="1"/>
        <v>42996</v>
      </c>
      <c r="D20" s="16"/>
      <c r="E20" s="19"/>
      <c r="F20" s="17"/>
      <c r="G20" s="17"/>
      <c r="H20" s="19"/>
      <c r="I20" s="17"/>
      <c r="J20" s="17"/>
      <c r="K20" s="19"/>
      <c r="L20" s="17"/>
      <c r="M20" s="17"/>
      <c r="N20" s="19"/>
      <c r="O20" s="17"/>
      <c r="P20" s="17"/>
      <c r="Q20" s="19"/>
      <c r="R20" s="17"/>
      <c r="S20" s="17"/>
      <c r="T20" s="19"/>
      <c r="U20" s="17"/>
      <c r="V20" s="17"/>
      <c r="W20" s="19"/>
      <c r="X20" s="17"/>
      <c r="Y20" s="17"/>
      <c r="Z20" s="19"/>
      <c r="AA20" s="17"/>
      <c r="AB20" s="17"/>
      <c r="AC20" s="19"/>
      <c r="AD20" s="17"/>
      <c r="AE20" s="17"/>
      <c r="AF20" s="19"/>
      <c r="AG20" s="17"/>
      <c r="AH20" s="17"/>
      <c r="AI20" s="17"/>
      <c r="AJ20" s="17"/>
      <c r="AK20" s="17"/>
      <c r="AL20" s="19"/>
      <c r="AM20" s="17"/>
      <c r="AN20" s="17"/>
      <c r="AO20" s="19"/>
      <c r="AP20" s="17"/>
      <c r="AQ20" s="17"/>
      <c r="AR20" s="19"/>
      <c r="AS20" s="17"/>
      <c r="AT20" s="17"/>
    </row>
    <row r="21" spans="2:46" ht="20.25" hidden="1" customHeight="1">
      <c r="B21" s="15">
        <f t="shared" si="0"/>
        <v>35</v>
      </c>
      <c r="C21" s="16">
        <f t="shared" si="1"/>
        <v>43003</v>
      </c>
      <c r="D21" s="16"/>
      <c r="E21" s="19"/>
      <c r="F21" s="17"/>
      <c r="G21" s="17"/>
      <c r="H21" s="19"/>
      <c r="I21" s="17"/>
      <c r="J21" s="17"/>
      <c r="K21" s="19"/>
      <c r="L21" s="17"/>
      <c r="M21" s="17"/>
      <c r="N21" s="19"/>
      <c r="O21" s="17"/>
      <c r="P21" s="17"/>
      <c r="Q21" s="19"/>
      <c r="R21" s="17"/>
      <c r="S21" s="17"/>
      <c r="T21" s="19"/>
      <c r="U21" s="17"/>
      <c r="V21" s="17"/>
      <c r="W21" s="19"/>
      <c r="X21" s="17"/>
      <c r="Y21" s="17"/>
      <c r="Z21" s="19"/>
      <c r="AA21" s="17"/>
      <c r="AB21" s="17"/>
      <c r="AC21" s="19"/>
      <c r="AD21" s="17"/>
      <c r="AE21" s="17"/>
      <c r="AF21" s="19"/>
      <c r="AG21" s="17"/>
      <c r="AH21" s="17"/>
      <c r="AI21" s="17"/>
      <c r="AJ21" s="17"/>
      <c r="AK21" s="17"/>
      <c r="AL21" s="19"/>
      <c r="AM21" s="17"/>
      <c r="AN21" s="17"/>
      <c r="AO21" s="19"/>
      <c r="AP21" s="17"/>
      <c r="AQ21" s="17"/>
      <c r="AR21" s="19"/>
      <c r="AS21" s="17"/>
      <c r="AT21" s="17"/>
    </row>
    <row r="22" spans="2:46" ht="60.75" hidden="1" customHeight="1">
      <c r="B22" s="15">
        <f t="shared" si="0"/>
        <v>36</v>
      </c>
      <c r="C22" s="16">
        <f t="shared" si="1"/>
        <v>43010</v>
      </c>
      <c r="D22" s="16"/>
      <c r="E22" s="19"/>
      <c r="F22" s="17"/>
      <c r="G22" s="17"/>
      <c r="H22" s="19"/>
      <c r="I22" s="17"/>
      <c r="J22" s="17"/>
      <c r="K22" s="19"/>
      <c r="L22" s="17"/>
      <c r="M22" s="17"/>
      <c r="N22" s="19"/>
      <c r="O22" s="17"/>
      <c r="P22" s="17"/>
      <c r="Q22" s="19"/>
      <c r="R22" s="17"/>
      <c r="S22" s="17"/>
      <c r="T22" s="19"/>
      <c r="U22" s="17"/>
      <c r="V22" s="17"/>
      <c r="W22" s="19"/>
      <c r="X22" s="17"/>
      <c r="Y22" s="17"/>
      <c r="Z22" s="19"/>
      <c r="AA22" s="17"/>
      <c r="AB22" s="17"/>
      <c r="AC22" s="19"/>
      <c r="AD22" s="17"/>
      <c r="AE22" s="17"/>
      <c r="AF22" s="19"/>
      <c r="AG22" s="17"/>
      <c r="AH22" s="17"/>
      <c r="AI22" s="17"/>
      <c r="AJ22" s="17"/>
      <c r="AK22" s="17"/>
      <c r="AL22" s="19"/>
      <c r="AM22" s="17"/>
      <c r="AN22" s="17"/>
      <c r="AO22" s="19"/>
      <c r="AP22" s="17"/>
      <c r="AQ22" s="17"/>
      <c r="AR22" s="19"/>
      <c r="AS22" s="17"/>
      <c r="AT22" s="17"/>
    </row>
    <row r="23" spans="2:46" ht="81" hidden="1" customHeight="1">
      <c r="B23" s="15">
        <f t="shared" si="0"/>
        <v>37</v>
      </c>
      <c r="C23" s="16">
        <f t="shared" si="1"/>
        <v>43017</v>
      </c>
      <c r="D23" s="16"/>
      <c r="E23" s="19"/>
      <c r="F23" s="17"/>
      <c r="G23" s="17"/>
      <c r="H23" s="19"/>
      <c r="I23" s="17"/>
      <c r="J23" s="17"/>
      <c r="K23" s="19"/>
      <c r="L23" s="17"/>
      <c r="M23" s="17"/>
      <c r="N23" s="19"/>
      <c r="O23" s="17"/>
      <c r="P23" s="17"/>
      <c r="Q23" s="19"/>
      <c r="R23" s="17"/>
      <c r="S23" s="17"/>
      <c r="T23" s="19"/>
      <c r="U23" s="17"/>
      <c r="V23" s="17"/>
      <c r="W23" s="19"/>
      <c r="X23" s="17"/>
      <c r="Y23" s="17"/>
      <c r="Z23" s="19"/>
      <c r="AA23" s="17"/>
      <c r="AB23" s="17"/>
      <c r="AC23" s="19"/>
      <c r="AD23" s="17"/>
      <c r="AE23" s="17"/>
      <c r="AF23" s="19"/>
      <c r="AG23" s="17"/>
      <c r="AH23" s="17"/>
      <c r="AI23" s="17"/>
      <c r="AJ23" s="17"/>
      <c r="AK23" s="17"/>
      <c r="AL23" s="19"/>
      <c r="AM23" s="17"/>
      <c r="AN23" s="17"/>
      <c r="AO23" s="19"/>
      <c r="AP23" s="17"/>
      <c r="AQ23" s="17"/>
      <c r="AR23" s="19"/>
      <c r="AS23" s="17"/>
      <c r="AT23" s="17"/>
    </row>
    <row r="24" spans="2:46" ht="40.5" hidden="1" customHeight="1">
      <c r="B24" s="15">
        <f t="shared" si="0"/>
        <v>38</v>
      </c>
      <c r="C24" s="16">
        <f t="shared" si="1"/>
        <v>43024</v>
      </c>
      <c r="D24" s="16"/>
      <c r="E24" s="19"/>
      <c r="F24" s="17"/>
      <c r="G24" s="17"/>
      <c r="H24" s="19"/>
      <c r="I24" s="17"/>
      <c r="J24" s="17"/>
      <c r="K24" s="19"/>
      <c r="L24" s="17"/>
      <c r="M24" s="17"/>
      <c r="N24" s="19"/>
      <c r="O24" s="17"/>
      <c r="P24" s="17"/>
      <c r="Q24" s="19"/>
      <c r="R24" s="17"/>
      <c r="S24" s="17"/>
      <c r="T24" s="19"/>
      <c r="U24" s="17"/>
      <c r="V24" s="17"/>
      <c r="W24" s="19"/>
      <c r="X24" s="17"/>
      <c r="Y24" s="17"/>
      <c r="Z24" s="19"/>
      <c r="AA24" s="17"/>
      <c r="AB24" s="17"/>
      <c r="AC24" s="19"/>
      <c r="AD24" s="17"/>
      <c r="AE24" s="17"/>
      <c r="AF24" s="19"/>
      <c r="AG24" s="17"/>
      <c r="AH24" s="17"/>
      <c r="AI24" s="17"/>
      <c r="AJ24" s="17"/>
      <c r="AK24" s="17"/>
      <c r="AL24" s="19"/>
      <c r="AM24" s="17"/>
      <c r="AN24" s="17"/>
      <c r="AO24" s="19"/>
      <c r="AP24" s="17"/>
      <c r="AQ24" s="17"/>
      <c r="AR24" s="19"/>
      <c r="AS24" s="17"/>
      <c r="AT24" s="17"/>
    </row>
    <row r="25" spans="2:46" ht="81.75" hidden="1" customHeight="1">
      <c r="B25" s="15">
        <f>B24+1</f>
        <v>39</v>
      </c>
      <c r="C25" s="16">
        <f>C24+7</f>
        <v>43031</v>
      </c>
      <c r="D25" s="16"/>
      <c r="E25" s="19"/>
      <c r="F25" s="17"/>
      <c r="G25" s="17"/>
      <c r="H25" s="19"/>
      <c r="I25" s="17"/>
      <c r="J25" s="17"/>
      <c r="K25" s="19"/>
      <c r="L25" s="17"/>
      <c r="M25" s="17"/>
      <c r="N25" s="19"/>
      <c r="O25" s="17"/>
      <c r="P25" s="17"/>
      <c r="Q25" s="19"/>
      <c r="R25" s="17"/>
      <c r="S25" s="17"/>
      <c r="T25" s="19"/>
      <c r="U25" s="17"/>
      <c r="V25" s="17"/>
      <c r="W25" s="19"/>
      <c r="X25" s="17"/>
      <c r="Y25" s="17"/>
      <c r="Z25" s="19"/>
      <c r="AA25" s="17"/>
      <c r="AB25" s="17"/>
      <c r="AC25" s="19"/>
      <c r="AD25" s="17"/>
      <c r="AE25" s="17"/>
      <c r="AF25" s="19"/>
      <c r="AG25" s="17"/>
      <c r="AH25" s="17"/>
      <c r="AI25" s="17"/>
      <c r="AJ25" s="17"/>
      <c r="AK25" s="17"/>
      <c r="AL25" s="19"/>
      <c r="AM25" s="17"/>
      <c r="AN25" s="17"/>
      <c r="AO25" s="19"/>
      <c r="AP25" s="17"/>
      <c r="AQ25" s="17"/>
      <c r="AR25" s="19"/>
      <c r="AS25" s="17"/>
      <c r="AT25" s="17"/>
    </row>
    <row r="26" spans="2:46" ht="20.25" hidden="1" customHeight="1">
      <c r="B26" s="15">
        <f>B25+1</f>
        <v>40</v>
      </c>
      <c r="C26" s="16">
        <f>C25+7</f>
        <v>43038</v>
      </c>
      <c r="D26" s="16"/>
      <c r="E26" s="19"/>
      <c r="F26" s="17"/>
      <c r="G26" s="17"/>
      <c r="H26" s="19"/>
      <c r="I26" s="17"/>
      <c r="J26" s="17"/>
      <c r="K26" s="19"/>
      <c r="L26" s="17"/>
      <c r="M26" s="17"/>
      <c r="N26" s="19"/>
      <c r="O26" s="17"/>
      <c r="P26" s="17"/>
      <c r="Q26" s="19"/>
      <c r="R26" s="17"/>
      <c r="S26" s="17"/>
      <c r="T26" s="19"/>
      <c r="U26" s="17"/>
      <c r="V26" s="17"/>
      <c r="W26" s="19"/>
      <c r="X26" s="17"/>
      <c r="Y26" s="17"/>
      <c r="Z26" s="19"/>
      <c r="AA26" s="17"/>
      <c r="AB26" s="17"/>
      <c r="AC26" s="19"/>
      <c r="AD26" s="17"/>
      <c r="AE26" s="17"/>
      <c r="AF26" s="19"/>
      <c r="AG26" s="17"/>
      <c r="AH26" s="17"/>
      <c r="AI26" s="17"/>
      <c r="AJ26" s="17"/>
      <c r="AK26" s="17"/>
      <c r="AL26" s="19"/>
      <c r="AM26" s="17"/>
      <c r="AN26" s="17"/>
      <c r="AO26" s="19"/>
      <c r="AP26" s="17"/>
      <c r="AQ26" s="17"/>
      <c r="AR26" s="19"/>
      <c r="AS26" s="17"/>
      <c r="AT26" s="17"/>
    </row>
    <row r="27" spans="2:46" ht="40.5" hidden="1" customHeight="1">
      <c r="B27" s="15">
        <f t="shared" si="0"/>
        <v>41</v>
      </c>
      <c r="C27" s="16">
        <f t="shared" si="1"/>
        <v>43045</v>
      </c>
      <c r="D27" s="16"/>
      <c r="E27" s="19"/>
      <c r="F27" s="17"/>
      <c r="G27" s="17"/>
      <c r="H27" s="19"/>
      <c r="I27" s="17"/>
      <c r="J27" s="17"/>
      <c r="K27" s="19"/>
      <c r="L27" s="17"/>
      <c r="M27" s="17"/>
      <c r="N27" s="19"/>
      <c r="O27" s="17"/>
      <c r="P27" s="17"/>
      <c r="Q27" s="19"/>
      <c r="R27" s="17"/>
      <c r="S27" s="17"/>
      <c r="T27" s="19"/>
      <c r="U27" s="17"/>
      <c r="V27" s="17"/>
      <c r="W27" s="19"/>
      <c r="X27" s="17"/>
      <c r="Y27" s="17"/>
      <c r="Z27" s="19"/>
      <c r="AA27" s="17"/>
      <c r="AB27" s="17"/>
      <c r="AC27" s="19"/>
      <c r="AD27" s="17"/>
      <c r="AE27" s="17"/>
      <c r="AF27" s="19"/>
      <c r="AG27" s="17"/>
      <c r="AH27" s="17"/>
      <c r="AI27" s="17"/>
      <c r="AJ27" s="17"/>
      <c r="AK27" s="17"/>
      <c r="AL27" s="19"/>
      <c r="AM27" s="17"/>
      <c r="AN27" s="17"/>
      <c r="AO27" s="19"/>
      <c r="AP27" s="17"/>
      <c r="AQ27" s="17"/>
      <c r="AR27" s="19"/>
      <c r="AS27" s="17"/>
      <c r="AT27" s="17"/>
    </row>
    <row r="28" spans="2:46" ht="222.75" hidden="1" customHeight="1">
      <c r="B28" s="15">
        <f t="shared" si="0"/>
        <v>42</v>
      </c>
      <c r="C28" s="16">
        <f t="shared" si="1"/>
        <v>43052</v>
      </c>
      <c r="D28" s="16"/>
      <c r="E28" s="19"/>
      <c r="F28" s="17"/>
      <c r="G28" s="17"/>
      <c r="H28" s="19"/>
      <c r="I28" s="17"/>
      <c r="J28" s="17"/>
      <c r="K28" s="19"/>
      <c r="L28" s="17"/>
      <c r="M28" s="17"/>
      <c r="N28" s="19"/>
      <c r="O28" s="17"/>
      <c r="P28" s="17"/>
      <c r="Q28" s="19"/>
      <c r="R28" s="17"/>
      <c r="S28" s="17"/>
      <c r="T28" s="19"/>
      <c r="U28" s="17"/>
      <c r="V28" s="17"/>
      <c r="W28" s="19"/>
      <c r="X28" s="17"/>
      <c r="Y28" s="17"/>
      <c r="Z28" s="19"/>
      <c r="AA28" s="17"/>
      <c r="AB28" s="17"/>
      <c r="AC28" s="19"/>
      <c r="AD28" s="17"/>
      <c r="AE28" s="17"/>
      <c r="AF28" s="19"/>
      <c r="AG28" s="17"/>
      <c r="AH28" s="17"/>
      <c r="AI28" s="17"/>
      <c r="AJ28" s="17"/>
      <c r="AK28" s="17"/>
      <c r="AL28" s="19"/>
      <c r="AM28" s="17"/>
      <c r="AN28" s="17"/>
      <c r="AO28" s="19"/>
      <c r="AP28" s="17"/>
      <c r="AQ28" s="17"/>
      <c r="AR28" s="19"/>
      <c r="AS28" s="17"/>
      <c r="AT28" s="17"/>
    </row>
    <row r="29" spans="2:46" ht="20.25" hidden="1">
      <c r="B29" s="15">
        <f t="shared" si="0"/>
        <v>43</v>
      </c>
      <c r="C29" s="16">
        <f t="shared" si="1"/>
        <v>43059</v>
      </c>
      <c r="D29" s="16"/>
      <c r="E29" s="19"/>
      <c r="F29" s="17"/>
      <c r="G29" s="17"/>
      <c r="H29" s="19"/>
      <c r="I29" s="17"/>
      <c r="J29" s="17"/>
      <c r="K29" s="19"/>
      <c r="L29" s="17"/>
      <c r="M29" s="17"/>
      <c r="N29" s="19"/>
      <c r="O29" s="17"/>
      <c r="P29" s="17"/>
      <c r="Q29" s="19"/>
      <c r="R29" s="17"/>
      <c r="S29" s="17"/>
      <c r="T29" s="19"/>
      <c r="U29" s="17"/>
      <c r="V29" s="17"/>
      <c r="W29" s="19"/>
      <c r="X29" s="17"/>
      <c r="Y29" s="17"/>
      <c r="Z29" s="19"/>
      <c r="AA29" s="17"/>
      <c r="AB29" s="17"/>
      <c r="AC29" s="19"/>
      <c r="AD29" s="17"/>
      <c r="AE29" s="17"/>
      <c r="AF29" s="19"/>
      <c r="AG29" s="17"/>
      <c r="AH29" s="17"/>
      <c r="AI29" s="17"/>
      <c r="AJ29" s="17"/>
      <c r="AK29" s="17"/>
      <c r="AL29" s="19"/>
      <c r="AM29" s="17"/>
      <c r="AN29" s="17"/>
      <c r="AO29" s="19"/>
      <c r="AP29" s="17"/>
      <c r="AQ29" s="17"/>
      <c r="AR29" s="19"/>
      <c r="AS29" s="17"/>
      <c r="AT29" s="17"/>
    </row>
    <row r="30" spans="2:46" ht="20.25" hidden="1">
      <c r="B30" s="15">
        <f t="shared" si="0"/>
        <v>44</v>
      </c>
      <c r="C30" s="16">
        <f t="shared" si="1"/>
        <v>43066</v>
      </c>
      <c r="D30" s="16"/>
      <c r="E30" s="19"/>
      <c r="F30" s="17"/>
      <c r="G30" s="17"/>
      <c r="H30" s="19"/>
      <c r="I30" s="17"/>
      <c r="J30" s="17"/>
      <c r="K30" s="19"/>
      <c r="L30" s="17"/>
      <c r="M30" s="17"/>
      <c r="N30" s="19"/>
      <c r="O30" s="17"/>
      <c r="P30" s="17"/>
      <c r="Q30" s="19"/>
      <c r="R30" s="17"/>
      <c r="S30" s="17"/>
      <c r="T30" s="19"/>
      <c r="U30" s="17"/>
      <c r="V30" s="17"/>
      <c r="W30" s="19"/>
      <c r="X30" s="17"/>
      <c r="Y30" s="17"/>
      <c r="Z30" s="19"/>
      <c r="AA30" s="17"/>
      <c r="AB30" s="17"/>
      <c r="AC30" s="19"/>
      <c r="AD30" s="17"/>
      <c r="AE30" s="17"/>
      <c r="AF30" s="19"/>
      <c r="AG30" s="17"/>
      <c r="AH30" s="17"/>
      <c r="AI30" s="17"/>
      <c r="AJ30" s="17"/>
      <c r="AK30" s="17"/>
      <c r="AL30" s="19"/>
      <c r="AM30" s="17"/>
      <c r="AN30" s="17"/>
      <c r="AO30" s="19"/>
      <c r="AP30" s="17"/>
      <c r="AQ30" s="17"/>
      <c r="AR30" s="19"/>
      <c r="AS30" s="17"/>
      <c r="AT30" s="17"/>
    </row>
    <row r="31" spans="2:46" ht="20.25" hidden="1">
      <c r="B31" s="15">
        <f t="shared" si="0"/>
        <v>45</v>
      </c>
      <c r="C31" s="16">
        <f t="shared" si="1"/>
        <v>43073</v>
      </c>
      <c r="D31" s="16"/>
      <c r="E31" s="19"/>
      <c r="F31" s="17"/>
      <c r="G31" s="17"/>
      <c r="H31" s="19"/>
      <c r="I31" s="17"/>
      <c r="J31" s="17"/>
      <c r="K31" s="19"/>
      <c r="L31" s="17"/>
      <c r="M31" s="17"/>
      <c r="N31" s="19"/>
      <c r="O31" s="17"/>
      <c r="P31" s="17"/>
      <c r="Q31" s="19"/>
      <c r="R31" s="17"/>
      <c r="S31" s="17"/>
      <c r="T31" s="19"/>
      <c r="U31" s="17"/>
      <c r="V31" s="17"/>
      <c r="W31" s="19"/>
      <c r="X31" s="17"/>
      <c r="Y31" s="17"/>
      <c r="Z31" s="19"/>
      <c r="AA31" s="17"/>
      <c r="AB31" s="17"/>
      <c r="AC31" s="19"/>
      <c r="AD31" s="17"/>
      <c r="AE31" s="17"/>
      <c r="AF31" s="19"/>
      <c r="AG31" s="17"/>
      <c r="AH31" s="17"/>
      <c r="AI31" s="17"/>
      <c r="AJ31" s="17"/>
      <c r="AK31" s="17"/>
      <c r="AL31" s="19"/>
      <c r="AM31" s="17"/>
      <c r="AN31" s="17"/>
      <c r="AO31" s="19"/>
      <c r="AP31" s="17"/>
      <c r="AQ31" s="17"/>
      <c r="AR31" s="19"/>
      <c r="AS31" s="17"/>
      <c r="AT31" s="17"/>
    </row>
    <row r="32" spans="2:46" ht="20.25" hidden="1">
      <c r="B32" s="15">
        <f t="shared" si="0"/>
        <v>46</v>
      </c>
      <c r="C32" s="16">
        <f t="shared" si="1"/>
        <v>43080</v>
      </c>
      <c r="D32" s="16"/>
      <c r="E32" s="19"/>
      <c r="F32" s="17"/>
      <c r="G32" s="17"/>
      <c r="H32" s="19"/>
      <c r="I32" s="17"/>
      <c r="J32" s="17"/>
      <c r="K32" s="19"/>
      <c r="L32" s="17"/>
      <c r="M32" s="17"/>
      <c r="N32" s="19"/>
      <c r="O32" s="17"/>
      <c r="P32" s="17"/>
      <c r="Q32" s="19"/>
      <c r="R32" s="17"/>
      <c r="S32" s="17"/>
      <c r="T32" s="19"/>
      <c r="U32" s="17"/>
      <c r="V32" s="17"/>
      <c r="W32" s="19"/>
      <c r="X32" s="17"/>
      <c r="Y32" s="17"/>
      <c r="Z32" s="19"/>
      <c r="AA32" s="17"/>
      <c r="AB32" s="17"/>
      <c r="AC32" s="19"/>
      <c r="AD32" s="17"/>
      <c r="AE32" s="17"/>
      <c r="AF32" s="19"/>
      <c r="AG32" s="17"/>
      <c r="AH32" s="17"/>
      <c r="AI32" s="17"/>
      <c r="AJ32" s="17"/>
      <c r="AK32" s="17"/>
      <c r="AL32" s="19"/>
      <c r="AM32" s="17"/>
      <c r="AN32" s="17"/>
      <c r="AO32" s="19"/>
      <c r="AP32" s="17"/>
      <c r="AQ32" s="17"/>
      <c r="AR32" s="19"/>
      <c r="AS32" s="17"/>
      <c r="AT32" s="17"/>
    </row>
    <row r="33" spans="2:46" ht="20.25" hidden="1">
      <c r="B33" s="15">
        <f t="shared" si="0"/>
        <v>47</v>
      </c>
      <c r="C33" s="16">
        <f t="shared" si="1"/>
        <v>43087</v>
      </c>
      <c r="D33" s="16"/>
      <c r="E33" s="19"/>
      <c r="F33" s="17"/>
      <c r="G33" s="17"/>
      <c r="H33" s="19"/>
      <c r="I33" s="17"/>
      <c r="J33" s="17"/>
      <c r="K33" s="19"/>
      <c r="L33" s="17"/>
      <c r="M33" s="17"/>
      <c r="N33" s="19"/>
      <c r="O33" s="17"/>
      <c r="P33" s="17"/>
      <c r="Q33" s="19"/>
      <c r="R33" s="17"/>
      <c r="S33" s="17"/>
      <c r="T33" s="19"/>
      <c r="U33" s="17"/>
      <c r="V33" s="17"/>
      <c r="W33" s="19"/>
      <c r="X33" s="17"/>
      <c r="Y33" s="17"/>
      <c r="Z33" s="19"/>
      <c r="AA33" s="17"/>
      <c r="AB33" s="17"/>
      <c r="AC33" s="19"/>
      <c r="AD33" s="17"/>
      <c r="AE33" s="17"/>
      <c r="AF33" s="19"/>
      <c r="AG33" s="17"/>
      <c r="AH33" s="17"/>
      <c r="AI33" s="17"/>
      <c r="AJ33" s="17"/>
      <c r="AK33" s="17"/>
      <c r="AL33" s="19"/>
      <c r="AM33" s="17"/>
      <c r="AN33" s="17"/>
      <c r="AO33" s="19"/>
      <c r="AP33" s="17"/>
      <c r="AQ33" s="17"/>
      <c r="AR33" s="19"/>
      <c r="AS33" s="17"/>
      <c r="AT33" s="17"/>
    </row>
    <row r="34" spans="2:46" ht="20.25" hidden="1">
      <c r="B34" s="15">
        <f t="shared" si="0"/>
        <v>48</v>
      </c>
      <c r="C34" s="16">
        <f t="shared" si="1"/>
        <v>43094</v>
      </c>
      <c r="D34" s="16"/>
      <c r="E34" s="19"/>
      <c r="F34" s="17"/>
      <c r="G34" s="17"/>
      <c r="H34" s="19"/>
      <c r="I34" s="17"/>
      <c r="J34" s="17"/>
      <c r="K34" s="19"/>
      <c r="L34" s="17"/>
      <c r="M34" s="17"/>
      <c r="N34" s="19"/>
      <c r="O34" s="17"/>
      <c r="P34" s="17"/>
      <c r="Q34" s="19"/>
      <c r="R34" s="17"/>
      <c r="S34" s="17"/>
      <c r="T34" s="19"/>
      <c r="U34" s="17"/>
      <c r="V34" s="17"/>
      <c r="W34" s="19"/>
      <c r="X34" s="17"/>
      <c r="Y34" s="17"/>
      <c r="Z34" s="19"/>
      <c r="AA34" s="17"/>
      <c r="AB34" s="17"/>
      <c r="AC34" s="19"/>
      <c r="AD34" s="17"/>
      <c r="AE34" s="17"/>
      <c r="AF34" s="19"/>
      <c r="AG34" s="17"/>
      <c r="AH34" s="17"/>
      <c r="AI34" s="17"/>
      <c r="AJ34" s="17"/>
      <c r="AK34" s="17"/>
      <c r="AL34" s="19"/>
      <c r="AM34" s="17"/>
      <c r="AN34" s="17"/>
      <c r="AO34" s="19"/>
      <c r="AP34" s="17"/>
      <c r="AQ34" s="17"/>
      <c r="AR34" s="19"/>
      <c r="AS34" s="17"/>
      <c r="AT34" s="17"/>
    </row>
    <row r="35" spans="2:46" ht="20.25" hidden="1">
      <c r="B35" s="15">
        <f t="shared" si="0"/>
        <v>49</v>
      </c>
      <c r="C35" s="16">
        <f t="shared" si="1"/>
        <v>43101</v>
      </c>
      <c r="D35" s="16"/>
      <c r="E35" s="19"/>
      <c r="F35" s="17"/>
      <c r="G35" s="17"/>
      <c r="H35" s="19"/>
      <c r="I35" s="17"/>
      <c r="J35" s="17"/>
      <c r="K35" s="19"/>
      <c r="L35" s="17"/>
      <c r="M35" s="17"/>
      <c r="N35" s="19"/>
      <c r="O35" s="17"/>
      <c r="P35" s="17"/>
      <c r="Q35" s="19"/>
      <c r="R35" s="17"/>
      <c r="S35" s="17"/>
      <c r="T35" s="19"/>
      <c r="U35" s="17"/>
      <c r="V35" s="17"/>
      <c r="W35" s="19"/>
      <c r="X35" s="17"/>
      <c r="Y35" s="17"/>
      <c r="Z35" s="19"/>
      <c r="AA35" s="17"/>
      <c r="AB35" s="17"/>
      <c r="AC35" s="19"/>
      <c r="AD35" s="17"/>
      <c r="AE35" s="17"/>
      <c r="AF35" s="19"/>
      <c r="AG35" s="17"/>
      <c r="AH35" s="17"/>
      <c r="AI35" s="17"/>
      <c r="AJ35" s="17"/>
      <c r="AK35" s="17"/>
      <c r="AL35" s="19"/>
      <c r="AM35" s="17"/>
      <c r="AN35" s="17"/>
      <c r="AO35" s="19"/>
      <c r="AP35" s="17"/>
      <c r="AQ35" s="17"/>
      <c r="AR35" s="19"/>
      <c r="AS35" s="17"/>
      <c r="AT35" s="17"/>
    </row>
    <row r="36" spans="2:46" ht="20.25" hidden="1">
      <c r="B36" s="15">
        <f t="shared" si="0"/>
        <v>50</v>
      </c>
      <c r="C36" s="16">
        <f t="shared" si="1"/>
        <v>43108</v>
      </c>
      <c r="D36" s="16"/>
      <c r="E36" s="19"/>
      <c r="F36" s="17"/>
      <c r="G36" s="17"/>
      <c r="H36" s="19"/>
      <c r="I36" s="17"/>
      <c r="J36" s="17"/>
      <c r="K36" s="19"/>
      <c r="L36" s="17"/>
      <c r="M36" s="17"/>
      <c r="N36" s="19"/>
      <c r="O36" s="17"/>
      <c r="P36" s="17"/>
      <c r="Q36" s="19"/>
      <c r="R36" s="17"/>
      <c r="S36" s="17"/>
      <c r="T36" s="19"/>
      <c r="U36" s="17"/>
      <c r="V36" s="17"/>
      <c r="W36" s="19"/>
      <c r="X36" s="17"/>
      <c r="Y36" s="17"/>
      <c r="Z36" s="19"/>
      <c r="AA36" s="17"/>
      <c r="AB36" s="17"/>
      <c r="AC36" s="19"/>
      <c r="AD36" s="17"/>
      <c r="AE36" s="17"/>
      <c r="AF36" s="19"/>
      <c r="AG36" s="17"/>
      <c r="AH36" s="17"/>
      <c r="AI36" s="17"/>
      <c r="AJ36" s="17"/>
      <c r="AK36" s="17"/>
      <c r="AL36" s="19"/>
      <c r="AM36" s="17"/>
      <c r="AN36" s="17"/>
      <c r="AO36" s="19"/>
      <c r="AP36" s="17"/>
      <c r="AQ36" s="17"/>
      <c r="AR36" s="19"/>
      <c r="AS36" s="17"/>
      <c r="AT36" s="17"/>
    </row>
    <row r="37" spans="2:46" ht="20.25" hidden="1">
      <c r="B37" s="15">
        <f t="shared" si="0"/>
        <v>51</v>
      </c>
      <c r="C37" s="16">
        <f t="shared" si="1"/>
        <v>43115</v>
      </c>
      <c r="D37" s="16"/>
      <c r="E37" s="19"/>
      <c r="F37" s="17"/>
      <c r="G37" s="17"/>
      <c r="H37" s="19"/>
      <c r="I37" s="17"/>
      <c r="J37" s="17"/>
      <c r="K37" s="19"/>
      <c r="L37" s="17"/>
      <c r="M37" s="17"/>
      <c r="N37" s="19"/>
      <c r="O37" s="17"/>
      <c r="P37" s="17"/>
      <c r="Q37" s="19"/>
      <c r="R37" s="17"/>
      <c r="S37" s="17"/>
      <c r="T37" s="19"/>
      <c r="U37" s="17"/>
      <c r="V37" s="17"/>
      <c r="W37" s="19"/>
      <c r="X37" s="17"/>
      <c r="Y37" s="17"/>
      <c r="Z37" s="19"/>
      <c r="AA37" s="17"/>
      <c r="AB37" s="17"/>
      <c r="AC37" s="19"/>
      <c r="AD37" s="17"/>
      <c r="AE37" s="17"/>
      <c r="AF37" s="19"/>
      <c r="AG37" s="17"/>
      <c r="AH37" s="17"/>
      <c r="AI37" s="17"/>
      <c r="AJ37" s="17"/>
      <c r="AK37" s="17"/>
      <c r="AL37" s="19"/>
      <c r="AM37" s="17"/>
      <c r="AN37" s="17"/>
      <c r="AO37" s="19"/>
      <c r="AP37" s="17"/>
      <c r="AQ37" s="17"/>
      <c r="AR37" s="19"/>
      <c r="AS37" s="17"/>
      <c r="AT37" s="17"/>
    </row>
    <row r="38" spans="2:46" ht="20.25" hidden="1">
      <c r="B38" s="15">
        <f t="shared" si="0"/>
        <v>52</v>
      </c>
      <c r="C38" s="16">
        <f t="shared" si="1"/>
        <v>43122</v>
      </c>
      <c r="D38" s="16"/>
      <c r="E38" s="19"/>
      <c r="F38" s="17"/>
      <c r="G38" s="17"/>
      <c r="H38" s="19"/>
      <c r="I38" s="17"/>
      <c r="J38" s="17"/>
      <c r="K38" s="19"/>
      <c r="L38" s="17"/>
      <c r="M38" s="17"/>
      <c r="N38" s="19"/>
      <c r="O38" s="17"/>
      <c r="P38" s="17"/>
      <c r="Q38" s="19"/>
      <c r="R38" s="17"/>
      <c r="S38" s="17"/>
      <c r="T38" s="19"/>
      <c r="U38" s="17"/>
      <c r="V38" s="17"/>
      <c r="W38" s="19"/>
      <c r="X38" s="17"/>
      <c r="Y38" s="17"/>
      <c r="Z38" s="19"/>
      <c r="AA38" s="17"/>
      <c r="AB38" s="17"/>
      <c r="AC38" s="19"/>
      <c r="AD38" s="17"/>
      <c r="AE38" s="17"/>
      <c r="AF38" s="19"/>
      <c r="AG38" s="17"/>
      <c r="AH38" s="17"/>
      <c r="AI38" s="17"/>
      <c r="AJ38" s="17"/>
      <c r="AK38" s="17"/>
      <c r="AL38" s="19"/>
      <c r="AM38" s="17"/>
      <c r="AN38" s="17"/>
      <c r="AO38" s="19"/>
      <c r="AP38" s="17"/>
      <c r="AQ38" s="17"/>
      <c r="AR38" s="19"/>
      <c r="AS38" s="17"/>
      <c r="AT38" s="17"/>
    </row>
    <row r="39" spans="2:46" ht="20.25" hidden="1">
      <c r="B39" s="15">
        <f t="shared" si="0"/>
        <v>53</v>
      </c>
      <c r="C39" s="16">
        <f t="shared" si="1"/>
        <v>43129</v>
      </c>
      <c r="D39" s="16"/>
      <c r="E39" s="19"/>
      <c r="F39" s="17"/>
      <c r="G39" s="17"/>
      <c r="H39" s="19"/>
      <c r="I39" s="17"/>
      <c r="J39" s="17"/>
      <c r="K39" s="19"/>
      <c r="L39" s="17"/>
      <c r="M39" s="17"/>
      <c r="N39" s="19"/>
      <c r="O39" s="17"/>
      <c r="P39" s="17"/>
      <c r="Q39" s="19"/>
      <c r="R39" s="17"/>
      <c r="S39" s="17"/>
      <c r="T39" s="19"/>
      <c r="U39" s="17"/>
      <c r="V39" s="17"/>
      <c r="W39" s="19"/>
      <c r="X39" s="17"/>
      <c r="Y39" s="17"/>
      <c r="Z39" s="19"/>
      <c r="AA39" s="17"/>
      <c r="AB39" s="17"/>
      <c r="AC39" s="19"/>
      <c r="AD39" s="17"/>
      <c r="AE39" s="17"/>
      <c r="AF39" s="19"/>
      <c r="AG39" s="17"/>
      <c r="AH39" s="17"/>
      <c r="AI39" s="17"/>
      <c r="AJ39" s="17"/>
      <c r="AK39" s="17"/>
      <c r="AL39" s="19"/>
      <c r="AM39" s="17"/>
      <c r="AN39" s="17"/>
      <c r="AO39" s="19"/>
      <c r="AP39" s="17"/>
      <c r="AQ39" s="17"/>
      <c r="AR39" s="19"/>
      <c r="AS39" s="17"/>
      <c r="AT39" s="17"/>
    </row>
    <row r="40" spans="2:46" ht="20.25" hidden="1">
      <c r="B40" s="15">
        <v>1</v>
      </c>
      <c r="C40" s="16">
        <f t="shared" si="1"/>
        <v>43136</v>
      </c>
      <c r="D40" s="16"/>
      <c r="E40" s="19"/>
      <c r="F40" s="17"/>
      <c r="G40" s="17"/>
      <c r="H40" s="19"/>
      <c r="I40" s="17"/>
      <c r="J40" s="17"/>
      <c r="K40" s="19"/>
      <c r="L40" s="17"/>
      <c r="M40" s="17"/>
      <c r="N40" s="19"/>
      <c r="O40" s="17"/>
      <c r="P40" s="17"/>
      <c r="Q40" s="19"/>
      <c r="R40" s="17"/>
      <c r="S40" s="17"/>
      <c r="T40" s="19"/>
      <c r="U40" s="17"/>
      <c r="V40" s="17"/>
      <c r="W40" s="19"/>
      <c r="X40" s="17"/>
      <c r="Y40" s="17"/>
      <c r="Z40" s="19"/>
      <c r="AA40" s="17"/>
      <c r="AB40" s="17"/>
      <c r="AC40" s="19"/>
      <c r="AD40" s="17"/>
      <c r="AE40" s="17"/>
      <c r="AF40" s="19"/>
      <c r="AG40" s="17"/>
      <c r="AH40" s="17"/>
      <c r="AI40" s="17"/>
      <c r="AJ40" s="17"/>
      <c r="AK40" s="17"/>
      <c r="AL40" s="19"/>
      <c r="AM40" s="17"/>
      <c r="AN40" s="17"/>
      <c r="AO40" s="19"/>
      <c r="AP40" s="17"/>
      <c r="AQ40" s="17"/>
      <c r="AR40" s="19"/>
      <c r="AS40" s="17"/>
      <c r="AT40" s="17"/>
    </row>
    <row r="41" spans="2:46" ht="20.25" hidden="1">
      <c r="B41" s="15">
        <f t="shared" si="0"/>
        <v>2</v>
      </c>
      <c r="C41" s="16">
        <f t="shared" si="1"/>
        <v>43143</v>
      </c>
      <c r="D41" s="16"/>
      <c r="E41" s="19">
        <f t="shared" ref="E41:E82" si="2">E42+1</f>
        <v>42</v>
      </c>
      <c r="F41" s="23" t="s">
        <v>32</v>
      </c>
      <c r="G41" s="18"/>
      <c r="H41" s="19"/>
      <c r="I41" s="25"/>
      <c r="J41" s="46"/>
      <c r="K41" s="19"/>
      <c r="L41" s="25"/>
      <c r="M41" s="46"/>
      <c r="N41" s="19"/>
      <c r="O41" s="25"/>
      <c r="P41" s="46"/>
      <c r="Q41" s="19"/>
      <c r="R41" s="25"/>
      <c r="S41" s="46"/>
      <c r="T41" s="19"/>
      <c r="U41" s="25"/>
      <c r="V41" s="46"/>
      <c r="W41" s="19"/>
      <c r="X41" s="18"/>
      <c r="Y41" s="18"/>
      <c r="Z41" s="19"/>
      <c r="AA41" s="18"/>
      <c r="AB41" s="18"/>
      <c r="AC41" s="19"/>
      <c r="AD41" s="18"/>
      <c r="AE41" s="18"/>
      <c r="AF41" s="19"/>
      <c r="AG41" s="18"/>
      <c r="AH41" s="18"/>
      <c r="AI41" s="18"/>
      <c r="AJ41" s="18"/>
      <c r="AK41" s="18"/>
      <c r="AL41" s="19"/>
      <c r="AM41" s="18"/>
      <c r="AN41" s="18"/>
      <c r="AO41" s="19"/>
      <c r="AP41" s="18"/>
      <c r="AQ41" s="18"/>
      <c r="AR41" s="19"/>
      <c r="AS41" s="18"/>
      <c r="AT41" s="18"/>
    </row>
    <row r="42" spans="2:46" ht="20.25" hidden="1">
      <c r="B42" s="15">
        <f t="shared" si="0"/>
        <v>3</v>
      </c>
      <c r="C42" s="16">
        <f t="shared" si="1"/>
        <v>43150</v>
      </c>
      <c r="D42" s="16"/>
      <c r="E42" s="19">
        <f t="shared" si="2"/>
        <v>41</v>
      </c>
      <c r="F42" s="17"/>
      <c r="G42" s="18" t="s">
        <v>15</v>
      </c>
      <c r="H42" s="19"/>
      <c r="I42" s="35"/>
      <c r="J42" s="46"/>
      <c r="K42" s="19"/>
      <c r="L42" s="35"/>
      <c r="M42" s="46"/>
      <c r="N42" s="19"/>
      <c r="O42" s="35"/>
      <c r="P42" s="46"/>
      <c r="Q42" s="19"/>
      <c r="R42" s="35"/>
      <c r="S42" s="46"/>
      <c r="T42" s="19"/>
      <c r="U42" s="35"/>
      <c r="V42" s="46"/>
      <c r="W42" s="19"/>
      <c r="X42" s="18"/>
      <c r="Y42" s="18"/>
      <c r="Z42" s="19"/>
      <c r="AA42" s="18"/>
      <c r="AB42" s="18"/>
      <c r="AC42" s="19"/>
      <c r="AD42" s="18"/>
      <c r="AE42" s="18"/>
      <c r="AF42" s="19"/>
      <c r="AG42" s="18"/>
      <c r="AH42" s="18"/>
      <c r="AI42" s="18"/>
      <c r="AJ42" s="18"/>
      <c r="AK42" s="18"/>
      <c r="AL42" s="19"/>
      <c r="AM42" s="18"/>
      <c r="AN42" s="18"/>
      <c r="AO42" s="19"/>
      <c r="AP42" s="18"/>
      <c r="AQ42" s="18"/>
      <c r="AR42" s="19"/>
      <c r="AS42" s="18"/>
      <c r="AT42" s="18"/>
    </row>
    <row r="43" spans="2:46" ht="20.25" hidden="1">
      <c r="B43" s="15">
        <f t="shared" si="0"/>
        <v>4</v>
      </c>
      <c r="C43" s="16">
        <f t="shared" si="1"/>
        <v>43157</v>
      </c>
      <c r="D43" s="16"/>
      <c r="E43" s="19">
        <f t="shared" si="2"/>
        <v>40</v>
      </c>
      <c r="F43" s="17"/>
      <c r="G43" s="20" t="s">
        <v>16</v>
      </c>
      <c r="H43" s="19"/>
      <c r="I43" s="35"/>
      <c r="J43" s="31"/>
      <c r="K43" s="19"/>
      <c r="L43" s="35"/>
      <c r="M43" s="31"/>
      <c r="N43" s="19"/>
      <c r="O43" s="35"/>
      <c r="P43" s="31"/>
      <c r="Q43" s="19"/>
      <c r="R43" s="35"/>
      <c r="S43" s="31"/>
      <c r="T43" s="19"/>
      <c r="U43" s="35"/>
      <c r="V43" s="31"/>
      <c r="W43" s="19"/>
      <c r="X43" s="20"/>
      <c r="Y43" s="20"/>
      <c r="Z43" s="19"/>
      <c r="AA43" s="20"/>
      <c r="AB43" s="20"/>
      <c r="AC43" s="19"/>
      <c r="AD43" s="20"/>
      <c r="AE43" s="20"/>
      <c r="AF43" s="19"/>
      <c r="AG43" s="20"/>
      <c r="AH43" s="20"/>
      <c r="AI43" s="20"/>
      <c r="AJ43" s="20"/>
      <c r="AK43" s="20"/>
      <c r="AL43" s="19"/>
      <c r="AM43" s="20"/>
      <c r="AN43" s="20"/>
      <c r="AO43" s="19"/>
      <c r="AP43" s="20"/>
      <c r="AQ43" s="20"/>
      <c r="AR43" s="19"/>
      <c r="AS43" s="20"/>
      <c r="AT43" s="20"/>
    </row>
    <row r="44" spans="2:46" ht="20.25" hidden="1">
      <c r="B44" s="15">
        <f t="shared" si="0"/>
        <v>5</v>
      </c>
      <c r="C44" s="16">
        <f t="shared" si="1"/>
        <v>43164</v>
      </c>
      <c r="D44" s="16"/>
      <c r="E44" s="19">
        <f t="shared" si="2"/>
        <v>39</v>
      </c>
      <c r="F44" s="23" t="s">
        <v>21</v>
      </c>
      <c r="G44" s="20"/>
      <c r="H44" s="19"/>
      <c r="I44" s="25"/>
      <c r="J44" s="31"/>
      <c r="K44" s="19"/>
      <c r="L44" s="25"/>
      <c r="M44" s="31"/>
      <c r="N44" s="19"/>
      <c r="O44" s="25"/>
      <c r="P44" s="31"/>
      <c r="Q44" s="19"/>
      <c r="R44" s="25"/>
      <c r="S44" s="31"/>
      <c r="T44" s="19"/>
      <c r="U44" s="25"/>
      <c r="V44" s="31"/>
      <c r="W44" s="19"/>
      <c r="X44" s="20"/>
      <c r="Y44" s="20"/>
      <c r="Z44" s="19"/>
      <c r="AA44" s="20"/>
      <c r="AB44" s="20"/>
      <c r="AC44" s="19"/>
      <c r="AD44" s="20"/>
      <c r="AE44" s="20"/>
      <c r="AF44" s="19"/>
      <c r="AG44" s="20"/>
      <c r="AH44" s="20"/>
      <c r="AI44" s="20"/>
      <c r="AJ44" s="20"/>
      <c r="AK44" s="20"/>
      <c r="AL44" s="19"/>
      <c r="AM44" s="20"/>
      <c r="AN44" s="20"/>
      <c r="AO44" s="19"/>
      <c r="AP44" s="20"/>
      <c r="AQ44" s="20"/>
      <c r="AR44" s="19"/>
      <c r="AS44" s="20"/>
      <c r="AT44" s="20"/>
    </row>
    <row r="45" spans="2:46" ht="20.25" hidden="1">
      <c r="B45" s="15">
        <f t="shared" si="0"/>
        <v>6</v>
      </c>
      <c r="C45" s="16">
        <f t="shared" si="1"/>
        <v>43171</v>
      </c>
      <c r="D45" s="16"/>
      <c r="E45" s="19">
        <f t="shared" si="2"/>
        <v>38</v>
      </c>
      <c r="F45" s="17"/>
      <c r="G45" s="18"/>
      <c r="H45" s="19"/>
      <c r="I45" s="35"/>
      <c r="J45" s="46"/>
      <c r="K45" s="19"/>
      <c r="L45" s="35"/>
      <c r="M45" s="46"/>
      <c r="N45" s="19"/>
      <c r="O45" s="35"/>
      <c r="P45" s="46"/>
      <c r="Q45" s="19"/>
      <c r="R45" s="35"/>
      <c r="S45" s="46"/>
      <c r="T45" s="19"/>
      <c r="U45" s="35"/>
      <c r="V45" s="46"/>
      <c r="W45" s="19"/>
      <c r="X45" s="18"/>
      <c r="Y45" s="18"/>
      <c r="Z45" s="19"/>
      <c r="AA45" s="18"/>
      <c r="AB45" s="18"/>
      <c r="AC45" s="19"/>
      <c r="AD45" s="18"/>
      <c r="AE45" s="18"/>
      <c r="AF45" s="19"/>
      <c r="AG45" s="18"/>
      <c r="AH45" s="18"/>
      <c r="AI45" s="18"/>
      <c r="AJ45" s="18"/>
      <c r="AK45" s="18"/>
      <c r="AL45" s="19"/>
      <c r="AM45" s="18"/>
      <c r="AN45" s="18"/>
      <c r="AO45" s="19"/>
      <c r="AP45" s="18"/>
      <c r="AQ45" s="18"/>
      <c r="AR45" s="19"/>
      <c r="AS45" s="18"/>
      <c r="AT45" s="18"/>
    </row>
    <row r="46" spans="2:46" ht="20.25" hidden="1">
      <c r="B46" s="15">
        <f t="shared" si="0"/>
        <v>7</v>
      </c>
      <c r="C46" s="16">
        <f t="shared" si="1"/>
        <v>43178</v>
      </c>
      <c r="D46" s="16"/>
      <c r="E46" s="19">
        <f t="shared" si="2"/>
        <v>37</v>
      </c>
      <c r="F46" s="3" t="s">
        <v>17</v>
      </c>
      <c r="G46" s="18"/>
      <c r="H46" s="19"/>
      <c r="I46" s="35"/>
      <c r="J46" s="46"/>
      <c r="K46" s="19"/>
      <c r="L46" s="35"/>
      <c r="M46" s="46"/>
      <c r="N46" s="19"/>
      <c r="O46" s="35"/>
      <c r="P46" s="46"/>
      <c r="Q46" s="19"/>
      <c r="R46" s="35"/>
      <c r="S46" s="46"/>
      <c r="T46" s="19"/>
      <c r="U46" s="35"/>
      <c r="V46" s="46"/>
      <c r="W46" s="19"/>
      <c r="X46" s="18"/>
      <c r="Y46" s="18"/>
      <c r="Z46" s="19"/>
      <c r="AA46" s="18"/>
      <c r="AB46" s="18"/>
      <c r="AC46" s="19"/>
      <c r="AD46" s="18"/>
      <c r="AE46" s="18"/>
      <c r="AF46" s="19"/>
      <c r="AG46" s="18"/>
      <c r="AH46" s="18"/>
      <c r="AI46" s="18"/>
      <c r="AJ46" s="18"/>
      <c r="AK46" s="18"/>
      <c r="AL46" s="19"/>
      <c r="AM46" s="18"/>
      <c r="AN46" s="18"/>
      <c r="AO46" s="19"/>
      <c r="AP46" s="18"/>
      <c r="AQ46" s="18"/>
      <c r="AR46" s="19"/>
      <c r="AS46" s="18"/>
      <c r="AT46" s="18"/>
    </row>
    <row r="47" spans="2:46" ht="40.5" hidden="1">
      <c r="B47" s="15">
        <f t="shared" si="0"/>
        <v>8</v>
      </c>
      <c r="C47" s="16">
        <f t="shared" si="1"/>
        <v>43185</v>
      </c>
      <c r="D47" s="16"/>
      <c r="E47" s="19">
        <f t="shared" si="2"/>
        <v>36</v>
      </c>
      <c r="F47" s="17"/>
      <c r="G47" s="20" t="s">
        <v>24</v>
      </c>
      <c r="H47" s="19"/>
      <c r="I47" s="35"/>
      <c r="J47" s="31"/>
      <c r="K47" s="19"/>
      <c r="L47" s="35"/>
      <c r="M47" s="31"/>
      <c r="N47" s="19"/>
      <c r="O47" s="35"/>
      <c r="P47" s="31"/>
      <c r="Q47" s="19"/>
      <c r="R47" s="35"/>
      <c r="S47" s="31"/>
      <c r="T47" s="19"/>
      <c r="U47" s="35"/>
      <c r="V47" s="31"/>
      <c r="W47" s="19"/>
      <c r="X47" s="20"/>
      <c r="Y47" s="20"/>
      <c r="Z47" s="19"/>
      <c r="AA47" s="20"/>
      <c r="AB47" s="20"/>
      <c r="AC47" s="19"/>
      <c r="AD47" s="20"/>
      <c r="AE47" s="20"/>
      <c r="AF47" s="19"/>
      <c r="AG47" s="20"/>
      <c r="AH47" s="20"/>
      <c r="AI47" s="20"/>
      <c r="AJ47" s="20"/>
      <c r="AK47" s="20"/>
      <c r="AL47" s="19"/>
      <c r="AM47" s="20"/>
      <c r="AN47" s="20"/>
      <c r="AO47" s="19"/>
      <c r="AP47" s="20"/>
      <c r="AQ47" s="20"/>
      <c r="AR47" s="19"/>
      <c r="AS47" s="20"/>
      <c r="AT47" s="20"/>
    </row>
    <row r="48" spans="2:46" ht="20.25" hidden="1">
      <c r="B48" s="15">
        <f t="shared" si="0"/>
        <v>9</v>
      </c>
      <c r="C48" s="16">
        <f t="shared" si="1"/>
        <v>43192</v>
      </c>
      <c r="D48" s="16"/>
      <c r="E48" s="19">
        <f t="shared" si="2"/>
        <v>35</v>
      </c>
      <c r="F48" s="3" t="s">
        <v>18</v>
      </c>
      <c r="G48" s="20"/>
      <c r="H48" s="19"/>
      <c r="I48" s="35"/>
      <c r="J48" s="31"/>
      <c r="K48" s="19"/>
      <c r="L48" s="35"/>
      <c r="M48" s="31"/>
      <c r="N48" s="19"/>
      <c r="O48" s="35"/>
      <c r="P48" s="31"/>
      <c r="Q48" s="19"/>
      <c r="R48" s="35"/>
      <c r="S48" s="31"/>
      <c r="T48" s="19"/>
      <c r="U48" s="35"/>
      <c r="V48" s="31"/>
      <c r="W48" s="19"/>
      <c r="X48" s="20"/>
      <c r="Y48" s="20"/>
      <c r="Z48" s="19"/>
      <c r="AA48" s="20"/>
      <c r="AB48" s="20"/>
      <c r="AC48" s="19"/>
      <c r="AD48" s="20"/>
      <c r="AE48" s="20"/>
      <c r="AF48" s="19"/>
      <c r="AG48" s="20"/>
      <c r="AH48" s="20"/>
      <c r="AI48" s="20"/>
      <c r="AJ48" s="20"/>
      <c r="AK48" s="20"/>
      <c r="AL48" s="19"/>
      <c r="AM48" s="20"/>
      <c r="AN48" s="20"/>
      <c r="AO48" s="19"/>
      <c r="AP48" s="20"/>
      <c r="AQ48" s="20"/>
      <c r="AR48" s="19"/>
      <c r="AS48" s="20"/>
      <c r="AT48" s="20"/>
    </row>
    <row r="49" spans="2:46" ht="20.25" hidden="1">
      <c r="B49" s="15">
        <f t="shared" si="0"/>
        <v>10</v>
      </c>
      <c r="C49" s="16">
        <f t="shared" si="1"/>
        <v>43199</v>
      </c>
      <c r="D49" s="16"/>
      <c r="E49" s="19">
        <f t="shared" si="2"/>
        <v>34</v>
      </c>
      <c r="F49" s="29" t="s">
        <v>31</v>
      </c>
      <c r="G49" s="20" t="s">
        <v>19</v>
      </c>
      <c r="H49" s="19"/>
      <c r="I49" s="46"/>
      <c r="J49" s="31"/>
      <c r="K49" s="19"/>
      <c r="L49" s="46"/>
      <c r="M49" s="31"/>
      <c r="N49" s="19"/>
      <c r="O49" s="46"/>
      <c r="P49" s="31"/>
      <c r="Q49" s="19"/>
      <c r="R49" s="46"/>
      <c r="S49" s="31"/>
      <c r="T49" s="19"/>
      <c r="U49" s="46"/>
      <c r="V49" s="31"/>
      <c r="W49" s="19"/>
      <c r="X49" s="20"/>
      <c r="Y49" s="20"/>
      <c r="Z49" s="19"/>
      <c r="AA49" s="20"/>
      <c r="AB49" s="20"/>
      <c r="AC49" s="19"/>
      <c r="AD49" s="20"/>
      <c r="AE49" s="20"/>
      <c r="AF49" s="19"/>
      <c r="AG49" s="20"/>
      <c r="AH49" s="20"/>
      <c r="AI49" s="20"/>
      <c r="AJ49" s="20"/>
      <c r="AK49" s="20"/>
      <c r="AL49" s="19"/>
      <c r="AM49" s="20"/>
      <c r="AN49" s="20"/>
      <c r="AO49" s="19"/>
      <c r="AP49" s="20"/>
      <c r="AQ49" s="20"/>
      <c r="AR49" s="19"/>
      <c r="AS49" s="20"/>
      <c r="AT49" s="20"/>
    </row>
    <row r="50" spans="2:46" ht="20.25" hidden="1">
      <c r="B50" s="15">
        <f t="shared" si="0"/>
        <v>11</v>
      </c>
      <c r="C50" s="16">
        <f t="shared" si="1"/>
        <v>43206</v>
      </c>
      <c r="D50" s="16"/>
      <c r="E50" s="19">
        <f t="shared" si="2"/>
        <v>33</v>
      </c>
      <c r="F50" s="29" t="s">
        <v>31</v>
      </c>
      <c r="G50" s="18"/>
      <c r="H50" s="19"/>
      <c r="I50" s="46"/>
      <c r="J50" s="46"/>
      <c r="K50" s="19"/>
      <c r="L50" s="46"/>
      <c r="M50" s="46"/>
      <c r="N50" s="19"/>
      <c r="O50" s="46"/>
      <c r="P50" s="46"/>
      <c r="Q50" s="19"/>
      <c r="R50" s="46"/>
      <c r="S50" s="46"/>
      <c r="T50" s="19"/>
      <c r="U50" s="46"/>
      <c r="V50" s="46"/>
      <c r="W50" s="19"/>
      <c r="X50" s="18"/>
      <c r="Y50" s="18"/>
      <c r="Z50" s="19"/>
      <c r="AA50" s="18"/>
      <c r="AB50" s="18"/>
      <c r="AC50" s="19"/>
      <c r="AD50" s="18"/>
      <c r="AE50" s="18"/>
      <c r="AF50" s="19"/>
      <c r="AG50" s="18"/>
      <c r="AH50" s="18"/>
      <c r="AI50" s="18"/>
      <c r="AJ50" s="18"/>
      <c r="AK50" s="18"/>
      <c r="AL50" s="19"/>
      <c r="AM50" s="18"/>
      <c r="AN50" s="18"/>
      <c r="AO50" s="19"/>
      <c r="AP50" s="18"/>
      <c r="AQ50" s="18"/>
      <c r="AR50" s="19"/>
      <c r="AS50" s="18"/>
      <c r="AT50" s="18"/>
    </row>
    <row r="51" spans="2:46" ht="20.25" hidden="1">
      <c r="B51" s="15">
        <f t="shared" si="0"/>
        <v>12</v>
      </c>
      <c r="C51" s="16">
        <f t="shared" si="1"/>
        <v>43213</v>
      </c>
      <c r="D51" s="16"/>
      <c r="E51" s="19">
        <f t="shared" si="2"/>
        <v>32</v>
      </c>
      <c r="F51" s="17"/>
      <c r="G51" s="17"/>
      <c r="H51" s="19"/>
      <c r="I51" s="35"/>
      <c r="J51" s="35"/>
      <c r="K51" s="19"/>
      <c r="L51" s="35"/>
      <c r="M51" s="35"/>
      <c r="N51" s="19"/>
      <c r="O51" s="35"/>
      <c r="P51" s="35"/>
      <c r="Q51" s="19"/>
      <c r="R51" s="35"/>
      <c r="S51" s="35"/>
      <c r="T51" s="19"/>
      <c r="U51" s="35"/>
      <c r="V51" s="35"/>
      <c r="W51" s="19"/>
      <c r="X51" s="17"/>
      <c r="Y51" s="17"/>
      <c r="Z51" s="19"/>
      <c r="AA51" s="17"/>
      <c r="AB51" s="17"/>
      <c r="AC51" s="19"/>
      <c r="AD51" s="17"/>
      <c r="AE51" s="17"/>
      <c r="AF51" s="19"/>
      <c r="AG51" s="17"/>
      <c r="AH51" s="17"/>
      <c r="AI51" s="17"/>
      <c r="AJ51" s="17"/>
      <c r="AK51" s="17"/>
      <c r="AL51" s="19"/>
      <c r="AM51" s="17"/>
      <c r="AN51" s="17"/>
      <c r="AO51" s="19"/>
      <c r="AP51" s="17"/>
      <c r="AQ51" s="17"/>
      <c r="AR51" s="19"/>
      <c r="AS51" s="17"/>
      <c r="AT51" s="17"/>
    </row>
    <row r="52" spans="2:46" ht="20.25" hidden="1">
      <c r="B52" s="15">
        <f t="shared" si="0"/>
        <v>13</v>
      </c>
      <c r="C52" s="16">
        <f t="shared" si="1"/>
        <v>43220</v>
      </c>
      <c r="D52" s="16"/>
      <c r="E52" s="19">
        <f t="shared" si="2"/>
        <v>31</v>
      </c>
      <c r="F52" s="17"/>
      <c r="G52" s="17"/>
      <c r="H52" s="19"/>
      <c r="I52" s="35"/>
      <c r="J52" s="35"/>
      <c r="K52" s="19"/>
      <c r="L52" s="35"/>
      <c r="M52" s="35"/>
      <c r="N52" s="19"/>
      <c r="O52" s="35"/>
      <c r="P52" s="35"/>
      <c r="Q52" s="19"/>
      <c r="R52" s="35"/>
      <c r="S52" s="35"/>
      <c r="T52" s="19"/>
      <c r="U52" s="35"/>
      <c r="V52" s="35"/>
      <c r="W52" s="19"/>
      <c r="X52" s="17"/>
      <c r="Y52" s="17"/>
      <c r="Z52" s="19"/>
      <c r="AA52" s="17"/>
      <c r="AB52" s="17"/>
      <c r="AC52" s="19"/>
      <c r="AD52" s="17"/>
      <c r="AE52" s="17"/>
      <c r="AF52" s="19"/>
      <c r="AG52" s="17"/>
      <c r="AH52" s="17"/>
      <c r="AI52" s="17"/>
      <c r="AJ52" s="17"/>
      <c r="AK52" s="17"/>
      <c r="AL52" s="19"/>
      <c r="AM52" s="17"/>
      <c r="AN52" s="17"/>
      <c r="AO52" s="19"/>
      <c r="AP52" s="17"/>
      <c r="AQ52" s="17"/>
      <c r="AR52" s="19"/>
      <c r="AS52" s="17"/>
      <c r="AT52" s="17"/>
    </row>
    <row r="53" spans="2:46" ht="20.25" hidden="1">
      <c r="B53" s="15">
        <f t="shared" si="0"/>
        <v>14</v>
      </c>
      <c r="C53" s="16">
        <f t="shared" si="1"/>
        <v>43227</v>
      </c>
      <c r="D53" s="16"/>
      <c r="E53" s="19">
        <f t="shared" si="2"/>
        <v>30</v>
      </c>
      <c r="F53" s="17"/>
      <c r="G53" s="17"/>
      <c r="H53" s="19"/>
      <c r="I53" s="51"/>
      <c r="J53" s="46"/>
      <c r="K53" s="19"/>
      <c r="L53" s="51"/>
      <c r="M53" s="46"/>
      <c r="N53" s="19"/>
      <c r="O53" s="51"/>
      <c r="P53" s="46"/>
      <c r="Q53" s="19"/>
      <c r="R53" s="51"/>
      <c r="S53" s="46"/>
      <c r="T53" s="19"/>
      <c r="U53" s="51"/>
      <c r="V53" s="46"/>
      <c r="W53" s="19"/>
      <c r="X53" s="17"/>
      <c r="Y53" s="17"/>
      <c r="Z53" s="19"/>
      <c r="AA53" s="17"/>
      <c r="AB53" s="17"/>
      <c r="AC53" s="19"/>
      <c r="AD53" s="17"/>
      <c r="AE53" s="17"/>
      <c r="AF53" s="19"/>
      <c r="AG53" s="17"/>
      <c r="AH53" s="17"/>
      <c r="AI53" s="17"/>
      <c r="AJ53" s="17"/>
      <c r="AK53" s="17"/>
      <c r="AL53" s="19"/>
      <c r="AM53" s="17"/>
      <c r="AN53" s="17"/>
      <c r="AO53" s="19"/>
      <c r="AP53" s="17"/>
      <c r="AQ53" s="17"/>
      <c r="AR53" s="19"/>
      <c r="AS53" s="17"/>
      <c r="AT53" s="17"/>
    </row>
    <row r="54" spans="2:46" ht="40.5" hidden="1">
      <c r="B54" s="15">
        <f t="shared" si="0"/>
        <v>15</v>
      </c>
      <c r="C54" s="16">
        <f t="shared" si="1"/>
        <v>43234</v>
      </c>
      <c r="D54" s="16"/>
      <c r="E54" s="19">
        <f t="shared" si="2"/>
        <v>29</v>
      </c>
      <c r="F54" s="22" t="s">
        <v>40</v>
      </c>
      <c r="G54" s="18"/>
      <c r="H54" s="19"/>
      <c r="I54" s="30"/>
      <c r="J54" s="31"/>
      <c r="K54" s="19"/>
      <c r="L54" s="30"/>
      <c r="M54" s="31"/>
      <c r="N54" s="19"/>
      <c r="O54" s="30"/>
      <c r="P54" s="31"/>
      <c r="Q54" s="19"/>
      <c r="R54" s="30"/>
      <c r="S54" s="31"/>
      <c r="T54" s="19"/>
      <c r="U54" s="30"/>
      <c r="V54" s="31"/>
      <c r="W54" s="19"/>
      <c r="X54" s="18"/>
      <c r="Y54" s="18"/>
      <c r="Z54" s="19"/>
      <c r="AA54" s="18"/>
      <c r="AB54" s="18"/>
      <c r="AC54" s="19"/>
      <c r="AD54" s="18"/>
      <c r="AE54" s="18"/>
      <c r="AF54" s="19"/>
      <c r="AG54" s="18"/>
      <c r="AH54" s="18"/>
      <c r="AI54" s="18"/>
      <c r="AJ54" s="18"/>
      <c r="AK54" s="18"/>
      <c r="AL54" s="19"/>
      <c r="AM54" s="18"/>
      <c r="AN54" s="18"/>
      <c r="AO54" s="19"/>
      <c r="AP54" s="18"/>
      <c r="AQ54" s="18"/>
      <c r="AR54" s="19"/>
      <c r="AS54" s="18"/>
      <c r="AT54" s="18"/>
    </row>
    <row r="55" spans="2:46" ht="60.75" hidden="1">
      <c r="B55" s="15">
        <f>B54+1</f>
        <v>16</v>
      </c>
      <c r="C55" s="45">
        <f>C54+7</f>
        <v>43241</v>
      </c>
      <c r="D55" s="45"/>
      <c r="E55" s="19">
        <f t="shared" si="2"/>
        <v>28</v>
      </c>
      <c r="F55" s="22" t="s">
        <v>26</v>
      </c>
      <c r="G55" s="20"/>
      <c r="H55" s="19"/>
      <c r="I55" s="30"/>
      <c r="J55" s="46"/>
      <c r="K55" s="19"/>
      <c r="L55" s="30"/>
      <c r="M55" s="46"/>
      <c r="N55" s="19"/>
      <c r="O55" s="30"/>
      <c r="P55" s="46"/>
      <c r="Q55" s="19"/>
      <c r="R55" s="30"/>
      <c r="S55" s="46"/>
      <c r="T55" s="19"/>
      <c r="U55" s="30"/>
      <c r="V55" s="46"/>
      <c r="W55" s="19"/>
      <c r="X55" s="20"/>
      <c r="Y55" s="20"/>
      <c r="Z55" s="19"/>
      <c r="AA55" s="20"/>
      <c r="AB55" s="20"/>
      <c r="AC55" s="19"/>
      <c r="AD55" s="20"/>
      <c r="AE55" s="20"/>
      <c r="AF55" s="19"/>
      <c r="AG55" s="20"/>
      <c r="AH55" s="20"/>
      <c r="AI55" s="20"/>
      <c r="AJ55" s="20"/>
      <c r="AK55" s="20"/>
      <c r="AL55" s="19"/>
      <c r="AM55" s="20"/>
      <c r="AN55" s="20"/>
      <c r="AO55" s="19"/>
      <c r="AP55" s="20"/>
      <c r="AQ55" s="20"/>
      <c r="AR55" s="19"/>
      <c r="AS55" s="20"/>
      <c r="AT55" s="20"/>
    </row>
    <row r="56" spans="2:46" ht="60.75" hidden="1">
      <c r="B56" s="15">
        <f t="shared" si="0"/>
        <v>17</v>
      </c>
      <c r="C56" s="45">
        <f t="shared" si="1"/>
        <v>43248</v>
      </c>
      <c r="D56" s="45"/>
      <c r="E56" s="19">
        <f t="shared" si="2"/>
        <v>27</v>
      </c>
      <c r="F56" s="22" t="s">
        <v>43</v>
      </c>
      <c r="G56" s="18" t="s">
        <v>22</v>
      </c>
      <c r="H56" s="19"/>
      <c r="I56" s="30"/>
      <c r="J56" s="31"/>
      <c r="K56" s="19"/>
      <c r="L56" s="30"/>
      <c r="M56" s="31"/>
      <c r="N56" s="19"/>
      <c r="O56" s="30"/>
      <c r="P56" s="31"/>
      <c r="Q56" s="19"/>
      <c r="R56" s="30"/>
      <c r="S56" s="31"/>
      <c r="T56" s="19"/>
      <c r="U56" s="30"/>
      <c r="V56" s="31"/>
      <c r="W56" s="19"/>
      <c r="X56" s="18"/>
      <c r="Y56" s="18"/>
      <c r="Z56" s="19"/>
      <c r="AA56" s="18"/>
      <c r="AB56" s="18"/>
      <c r="AC56" s="19"/>
      <c r="AD56" s="18"/>
      <c r="AE56" s="18"/>
      <c r="AF56" s="19"/>
      <c r="AG56" s="18"/>
      <c r="AH56" s="18"/>
      <c r="AI56" s="18"/>
      <c r="AJ56" s="18"/>
      <c r="AK56" s="18"/>
      <c r="AL56" s="19"/>
      <c r="AM56" s="18"/>
      <c r="AN56" s="18"/>
      <c r="AO56" s="19"/>
      <c r="AP56" s="18"/>
      <c r="AQ56" s="18"/>
      <c r="AR56" s="19"/>
      <c r="AS56" s="18"/>
      <c r="AT56" s="18"/>
    </row>
    <row r="57" spans="2:46" ht="81" hidden="1">
      <c r="B57" s="15">
        <f t="shared" si="0"/>
        <v>18</v>
      </c>
      <c r="C57" s="16">
        <f t="shared" si="1"/>
        <v>43255</v>
      </c>
      <c r="D57" s="16"/>
      <c r="E57" s="19">
        <f t="shared" si="2"/>
        <v>26</v>
      </c>
      <c r="F57" s="22" t="s">
        <v>28</v>
      </c>
      <c r="G57" s="20"/>
      <c r="H57" s="19">
        <f t="shared" ref="H57:H90" si="3">H58+1</f>
        <v>35</v>
      </c>
      <c r="I57" s="23" t="s">
        <v>98</v>
      </c>
      <c r="J57" s="31" t="s">
        <v>86</v>
      </c>
      <c r="K57" s="19"/>
      <c r="L57" s="30"/>
      <c r="M57" s="31"/>
      <c r="N57" s="19"/>
      <c r="O57" s="30"/>
      <c r="P57" s="31"/>
      <c r="Q57" s="19"/>
      <c r="R57" s="30"/>
      <c r="S57" s="31"/>
      <c r="T57" s="19"/>
      <c r="U57" s="30"/>
      <c r="V57" s="31"/>
      <c r="W57" s="19"/>
      <c r="X57" s="20"/>
      <c r="Y57" s="20"/>
      <c r="Z57" s="19"/>
      <c r="AA57" s="20"/>
      <c r="AB57" s="20"/>
      <c r="AC57" s="19"/>
      <c r="AD57" s="20"/>
      <c r="AE57" s="20"/>
      <c r="AF57" s="19"/>
      <c r="AG57" s="20"/>
      <c r="AH57" s="20"/>
      <c r="AI57" s="20"/>
      <c r="AJ57" s="20"/>
      <c r="AK57" s="20"/>
      <c r="AL57" s="19"/>
      <c r="AM57" s="20"/>
      <c r="AN57" s="20"/>
      <c r="AO57" s="19"/>
      <c r="AP57" s="20"/>
      <c r="AQ57" s="20"/>
      <c r="AR57" s="19"/>
      <c r="AS57" s="20"/>
      <c r="AT57" s="20"/>
    </row>
    <row r="58" spans="2:46" ht="101.25" hidden="1">
      <c r="B58" s="15">
        <f t="shared" si="0"/>
        <v>19</v>
      </c>
      <c r="C58" s="16">
        <f t="shared" si="1"/>
        <v>43262</v>
      </c>
      <c r="D58" s="16"/>
      <c r="E58" s="19">
        <f t="shared" si="2"/>
        <v>25</v>
      </c>
      <c r="F58" s="22" t="s">
        <v>30</v>
      </c>
      <c r="G58" s="57" t="s">
        <v>76</v>
      </c>
      <c r="H58" s="19">
        <f t="shared" si="3"/>
        <v>34</v>
      </c>
      <c r="I58" s="30"/>
      <c r="J58" s="31"/>
      <c r="K58" s="19"/>
      <c r="L58" s="30"/>
      <c r="M58" s="31"/>
      <c r="N58" s="19"/>
      <c r="O58" s="30"/>
      <c r="P58" s="31"/>
      <c r="Q58" s="19"/>
      <c r="R58" s="30"/>
      <c r="S58" s="31"/>
      <c r="T58" s="19"/>
      <c r="U58" s="30"/>
      <c r="V58" s="31"/>
      <c r="W58" s="19"/>
      <c r="X58" s="20"/>
      <c r="Y58" s="20"/>
      <c r="Z58" s="19"/>
      <c r="AA58" s="20"/>
      <c r="AB58" s="20"/>
      <c r="AC58" s="19"/>
      <c r="AD58" s="20"/>
      <c r="AE58" s="20"/>
      <c r="AF58" s="19"/>
      <c r="AG58" s="20"/>
      <c r="AH58" s="20"/>
      <c r="AI58" s="20"/>
      <c r="AJ58" s="20"/>
      <c r="AK58" s="20"/>
      <c r="AL58" s="19"/>
      <c r="AM58" s="20"/>
      <c r="AN58" s="20"/>
      <c r="AO58" s="19"/>
      <c r="AP58" s="20"/>
      <c r="AQ58" s="20"/>
      <c r="AR58" s="19"/>
      <c r="AS58" s="20"/>
      <c r="AT58" s="20"/>
    </row>
    <row r="59" spans="2:46" ht="121.5" hidden="1">
      <c r="B59" s="15">
        <f t="shared" si="0"/>
        <v>20</v>
      </c>
      <c r="C59" s="16">
        <f t="shared" si="1"/>
        <v>43269</v>
      </c>
      <c r="D59" s="16"/>
      <c r="E59" s="19">
        <f t="shared" si="2"/>
        <v>24</v>
      </c>
      <c r="F59" s="21" t="s">
        <v>48</v>
      </c>
      <c r="G59" s="20" t="s">
        <v>33</v>
      </c>
      <c r="H59" s="19">
        <f t="shared" si="3"/>
        <v>33</v>
      </c>
      <c r="I59" s="23" t="s">
        <v>78</v>
      </c>
      <c r="J59" s="20" t="s">
        <v>85</v>
      </c>
      <c r="K59" s="19"/>
      <c r="L59" s="25"/>
      <c r="M59" s="31"/>
      <c r="N59" s="19"/>
      <c r="O59" s="25"/>
      <c r="P59" s="31"/>
      <c r="Q59" s="19"/>
      <c r="R59" s="25"/>
      <c r="S59" s="31"/>
      <c r="T59" s="19"/>
      <c r="U59" s="25"/>
      <c r="V59" s="31"/>
      <c r="W59" s="19"/>
      <c r="X59" s="20"/>
      <c r="Y59" s="20"/>
      <c r="Z59" s="19"/>
      <c r="AA59" s="20"/>
      <c r="AB59" s="20"/>
      <c r="AC59" s="19"/>
      <c r="AD59" s="20"/>
      <c r="AE59" s="20"/>
      <c r="AF59" s="19"/>
      <c r="AG59" s="20"/>
      <c r="AH59" s="20"/>
      <c r="AI59" s="20"/>
      <c r="AJ59" s="20"/>
      <c r="AK59" s="20"/>
      <c r="AL59" s="19"/>
      <c r="AM59" s="20"/>
      <c r="AN59" s="20"/>
      <c r="AO59" s="19"/>
      <c r="AP59" s="20"/>
      <c r="AQ59" s="20"/>
      <c r="AR59" s="19"/>
      <c r="AS59" s="20"/>
      <c r="AT59" s="20"/>
    </row>
    <row r="60" spans="2:46" ht="81" hidden="1">
      <c r="B60" s="15">
        <f t="shared" si="0"/>
        <v>21</v>
      </c>
      <c r="C60" s="16">
        <f t="shared" si="1"/>
        <v>43276</v>
      </c>
      <c r="D60" s="16"/>
      <c r="E60" s="19">
        <f t="shared" si="2"/>
        <v>23</v>
      </c>
      <c r="F60" s="32"/>
      <c r="G60" s="20" t="s">
        <v>34</v>
      </c>
      <c r="H60" s="19">
        <f t="shared" si="3"/>
        <v>32</v>
      </c>
      <c r="I60" s="30"/>
      <c r="J60" s="31" t="s">
        <v>107</v>
      </c>
      <c r="K60" s="19"/>
      <c r="L60" s="25"/>
      <c r="M60" s="31"/>
      <c r="N60" s="19"/>
      <c r="O60" s="25"/>
      <c r="P60" s="31"/>
      <c r="Q60" s="19"/>
      <c r="R60" s="25"/>
      <c r="S60" s="31"/>
      <c r="T60" s="19"/>
      <c r="U60" s="25"/>
      <c r="V60" s="31"/>
      <c r="W60" s="19"/>
      <c r="X60" s="20"/>
      <c r="Y60" s="20"/>
      <c r="Z60" s="19"/>
      <c r="AA60" s="20"/>
      <c r="AB60" s="20"/>
      <c r="AC60" s="19"/>
      <c r="AD60" s="20"/>
      <c r="AE60" s="20"/>
      <c r="AF60" s="19"/>
      <c r="AG60" s="20"/>
      <c r="AH60" s="20"/>
      <c r="AI60" s="20"/>
      <c r="AJ60" s="20"/>
      <c r="AK60" s="20"/>
      <c r="AL60" s="19"/>
      <c r="AM60" s="20"/>
      <c r="AN60" s="20"/>
      <c r="AO60" s="19"/>
      <c r="AP60" s="20"/>
      <c r="AQ60" s="20"/>
      <c r="AR60" s="19"/>
      <c r="AS60" s="20"/>
      <c r="AT60" s="20"/>
    </row>
    <row r="61" spans="2:46" ht="60.75" hidden="1">
      <c r="B61" s="15">
        <f t="shared" si="0"/>
        <v>22</v>
      </c>
      <c r="C61" s="45">
        <f t="shared" si="1"/>
        <v>43283</v>
      </c>
      <c r="D61" s="45"/>
      <c r="E61" s="19">
        <f t="shared" si="2"/>
        <v>22</v>
      </c>
      <c r="F61" s="31"/>
      <c r="G61" s="20" t="s">
        <v>35</v>
      </c>
      <c r="H61" s="19">
        <f t="shared" si="3"/>
        <v>31</v>
      </c>
      <c r="I61" s="3" t="s">
        <v>17</v>
      </c>
      <c r="J61" s="18" t="s">
        <v>61</v>
      </c>
      <c r="K61" s="19"/>
      <c r="L61" s="25"/>
      <c r="M61" s="31"/>
      <c r="N61" s="19"/>
      <c r="O61" s="25"/>
      <c r="P61" s="31"/>
      <c r="Q61" s="19"/>
      <c r="R61" s="25"/>
      <c r="S61" s="31"/>
      <c r="T61" s="19"/>
      <c r="U61" s="25"/>
      <c r="V61" s="31"/>
      <c r="W61" s="19"/>
      <c r="X61" s="20"/>
      <c r="Y61" s="20"/>
      <c r="Z61" s="19"/>
      <c r="AA61" s="20"/>
      <c r="AB61" s="20"/>
      <c r="AC61" s="19"/>
      <c r="AD61" s="20"/>
      <c r="AE61" s="20"/>
      <c r="AF61" s="19"/>
      <c r="AG61" s="20"/>
      <c r="AH61" s="20"/>
      <c r="AI61" s="20"/>
      <c r="AJ61" s="20"/>
      <c r="AK61" s="20"/>
      <c r="AL61" s="19"/>
      <c r="AM61" s="20"/>
      <c r="AN61" s="20"/>
      <c r="AO61" s="19"/>
      <c r="AP61" s="20"/>
      <c r="AQ61" s="20"/>
      <c r="AR61" s="19"/>
      <c r="AS61" s="20"/>
      <c r="AT61" s="20"/>
    </row>
    <row r="62" spans="2:46" ht="60.75" hidden="1">
      <c r="B62" s="15">
        <f t="shared" si="0"/>
        <v>23</v>
      </c>
      <c r="C62" s="16">
        <f t="shared" si="1"/>
        <v>43290</v>
      </c>
      <c r="D62" s="16"/>
      <c r="E62" s="19">
        <f t="shared" si="2"/>
        <v>21</v>
      </c>
      <c r="F62" s="31"/>
      <c r="G62" s="20"/>
      <c r="H62" s="19">
        <f t="shared" si="3"/>
        <v>30</v>
      </c>
      <c r="I62" s="23" t="s">
        <v>79</v>
      </c>
      <c r="J62" s="20" t="s">
        <v>80</v>
      </c>
      <c r="K62" s="19"/>
      <c r="L62" s="35"/>
      <c r="M62" s="31"/>
      <c r="N62" s="19"/>
      <c r="O62" s="35"/>
      <c r="P62" s="31"/>
      <c r="Q62" s="19"/>
      <c r="R62" s="35"/>
      <c r="S62" s="31"/>
      <c r="T62" s="19"/>
      <c r="U62" s="35"/>
      <c r="V62" s="31"/>
      <c r="W62" s="19"/>
      <c r="X62" s="20"/>
      <c r="Y62" s="20"/>
      <c r="Z62" s="19"/>
      <c r="AA62" s="20"/>
      <c r="AB62" s="20"/>
      <c r="AC62" s="19"/>
      <c r="AD62" s="20"/>
      <c r="AE62" s="20"/>
      <c r="AF62" s="19"/>
      <c r="AG62" s="20"/>
      <c r="AH62" s="20"/>
      <c r="AI62" s="20"/>
      <c r="AJ62" s="20"/>
      <c r="AK62" s="20"/>
      <c r="AL62" s="19"/>
      <c r="AM62" s="20"/>
      <c r="AN62" s="20"/>
      <c r="AO62" s="19"/>
      <c r="AP62" s="20"/>
      <c r="AQ62" s="20"/>
      <c r="AR62" s="19"/>
      <c r="AS62" s="20"/>
      <c r="AT62" s="20"/>
    </row>
    <row r="63" spans="2:46" ht="121.5" hidden="1">
      <c r="B63" s="15">
        <f t="shared" si="0"/>
        <v>24</v>
      </c>
      <c r="C63" s="16">
        <f t="shared" si="1"/>
        <v>43297</v>
      </c>
      <c r="D63" s="16"/>
      <c r="E63" s="19">
        <f t="shared" si="2"/>
        <v>20</v>
      </c>
      <c r="F63" s="8" t="s">
        <v>20</v>
      </c>
      <c r="G63" s="20"/>
      <c r="H63" s="19">
        <f t="shared" si="3"/>
        <v>29</v>
      </c>
      <c r="I63" s="23" t="s">
        <v>113</v>
      </c>
      <c r="J63" s="32" t="s">
        <v>108</v>
      </c>
      <c r="K63" s="19"/>
      <c r="L63" s="25"/>
      <c r="M63" s="27"/>
      <c r="N63" s="19"/>
      <c r="O63" s="25"/>
      <c r="P63" s="27"/>
      <c r="Q63" s="19"/>
      <c r="R63" s="25"/>
      <c r="S63" s="27"/>
      <c r="T63" s="19"/>
      <c r="U63" s="25"/>
      <c r="V63" s="27"/>
      <c r="W63" s="19"/>
      <c r="X63" s="20"/>
      <c r="Y63" s="20"/>
      <c r="Z63" s="19"/>
      <c r="AA63" s="20"/>
      <c r="AB63" s="20"/>
      <c r="AC63" s="19"/>
      <c r="AD63" s="20"/>
      <c r="AE63" s="20"/>
      <c r="AF63" s="19"/>
      <c r="AG63" s="20"/>
      <c r="AH63" s="20"/>
      <c r="AI63" s="20"/>
      <c r="AJ63" s="20"/>
      <c r="AK63" s="20"/>
      <c r="AL63" s="19"/>
      <c r="AM63" s="20"/>
      <c r="AN63" s="20"/>
      <c r="AO63" s="19"/>
      <c r="AP63" s="20"/>
      <c r="AQ63" s="20"/>
      <c r="AR63" s="19"/>
      <c r="AS63" s="20"/>
      <c r="AT63" s="20"/>
    </row>
    <row r="64" spans="2:46" ht="60.75" hidden="1">
      <c r="B64" s="15">
        <f t="shared" si="0"/>
        <v>25</v>
      </c>
      <c r="C64" s="16">
        <f t="shared" si="1"/>
        <v>43304</v>
      </c>
      <c r="D64" s="16"/>
      <c r="E64" s="19">
        <f t="shared" si="2"/>
        <v>19</v>
      </c>
      <c r="F64" s="21" t="s">
        <v>25</v>
      </c>
      <c r="G64" s="26" t="s">
        <v>36</v>
      </c>
      <c r="H64" s="19">
        <f t="shared" si="3"/>
        <v>28</v>
      </c>
      <c r="I64" s="22" t="s">
        <v>64</v>
      </c>
      <c r="J64" s="63" t="s">
        <v>109</v>
      </c>
      <c r="K64" s="19"/>
      <c r="L64" s="25"/>
      <c r="M64" s="27"/>
      <c r="N64" s="19"/>
      <c r="O64" s="25"/>
      <c r="P64" s="27"/>
      <c r="Q64" s="19"/>
      <c r="R64" s="25"/>
      <c r="S64" s="27"/>
      <c r="T64" s="19"/>
      <c r="U64" s="25"/>
      <c r="V64" s="27"/>
      <c r="W64" s="19"/>
      <c r="X64" s="26"/>
      <c r="Y64" s="26"/>
      <c r="Z64" s="19"/>
      <c r="AA64" s="26"/>
      <c r="AB64" s="26"/>
      <c r="AC64" s="19"/>
      <c r="AD64" s="26"/>
      <c r="AE64" s="26"/>
      <c r="AF64" s="19"/>
      <c r="AG64" s="26"/>
      <c r="AH64" s="26"/>
      <c r="AI64" s="26"/>
      <c r="AJ64" s="26"/>
      <c r="AK64" s="26"/>
      <c r="AL64" s="19"/>
      <c r="AM64" s="26"/>
      <c r="AN64" s="26"/>
      <c r="AO64" s="19"/>
      <c r="AP64" s="26"/>
      <c r="AQ64" s="26"/>
      <c r="AR64" s="19"/>
      <c r="AS64" s="26"/>
      <c r="AT64" s="26"/>
    </row>
    <row r="65" spans="2:46" ht="101.25" hidden="1">
      <c r="B65" s="15">
        <f t="shared" si="0"/>
        <v>26</v>
      </c>
      <c r="C65" s="16">
        <f t="shared" si="1"/>
        <v>43311</v>
      </c>
      <c r="D65" s="16"/>
      <c r="E65" s="19">
        <f t="shared" si="2"/>
        <v>18</v>
      </c>
      <c r="F65" s="21" t="s">
        <v>54</v>
      </c>
      <c r="G65" s="20"/>
      <c r="H65" s="19">
        <f t="shared" si="3"/>
        <v>27</v>
      </c>
      <c r="I65" s="22" t="s">
        <v>88</v>
      </c>
      <c r="J65" s="20" t="s">
        <v>58</v>
      </c>
      <c r="K65" s="19">
        <f t="shared" ref="K65:K100" si="4">K66+1</f>
        <v>36</v>
      </c>
      <c r="L65" s="23" t="s">
        <v>170</v>
      </c>
      <c r="M65" s="31" t="s">
        <v>173</v>
      </c>
      <c r="N65" s="19"/>
      <c r="O65" s="25"/>
      <c r="P65" s="27"/>
      <c r="Q65" s="19"/>
      <c r="R65" s="25"/>
      <c r="S65" s="27"/>
      <c r="T65" s="19"/>
      <c r="U65" s="25"/>
      <c r="V65" s="27"/>
      <c r="W65" s="19"/>
      <c r="X65" s="20"/>
      <c r="Y65" s="20"/>
      <c r="Z65" s="19"/>
      <c r="AA65" s="20"/>
      <c r="AB65" s="20"/>
      <c r="AC65" s="19"/>
      <c r="AD65" s="20"/>
      <c r="AE65" s="20"/>
      <c r="AF65" s="19"/>
      <c r="AG65" s="20"/>
      <c r="AH65" s="20"/>
      <c r="AI65" s="20"/>
      <c r="AJ65" s="20"/>
      <c r="AK65" s="20"/>
      <c r="AL65" s="19"/>
      <c r="AM65" s="20"/>
      <c r="AN65" s="20"/>
      <c r="AO65" s="19"/>
      <c r="AP65" s="20"/>
      <c r="AQ65" s="20"/>
      <c r="AR65" s="19"/>
      <c r="AS65" s="20"/>
      <c r="AT65" s="20"/>
    </row>
    <row r="66" spans="2:46" ht="60.75" hidden="1">
      <c r="B66" s="15">
        <f t="shared" si="0"/>
        <v>27</v>
      </c>
      <c r="C66" s="16">
        <f t="shared" si="1"/>
        <v>43318</v>
      </c>
      <c r="D66" s="16"/>
      <c r="E66" s="19">
        <f t="shared" si="2"/>
        <v>17</v>
      </c>
      <c r="F66" s="21" t="s">
        <v>39</v>
      </c>
      <c r="G66" s="20" t="s">
        <v>23</v>
      </c>
      <c r="H66" s="19">
        <f t="shared" si="3"/>
        <v>26</v>
      </c>
      <c r="I66" s="22" t="s">
        <v>89</v>
      </c>
      <c r="J66" s="20" t="s">
        <v>58</v>
      </c>
      <c r="K66" s="19">
        <f t="shared" si="4"/>
        <v>35</v>
      </c>
      <c r="L66" s="30"/>
      <c r="M66" s="31"/>
      <c r="N66" s="19"/>
      <c r="O66" s="30"/>
      <c r="P66" s="27"/>
      <c r="Q66" s="19"/>
      <c r="R66" s="30"/>
      <c r="S66" s="27"/>
      <c r="T66" s="19"/>
      <c r="U66" s="30"/>
      <c r="V66" s="27"/>
      <c r="W66" s="19"/>
      <c r="X66" s="20"/>
      <c r="Y66" s="20"/>
      <c r="Z66" s="19"/>
      <c r="AA66" s="20"/>
      <c r="AB66" s="20"/>
      <c r="AC66" s="19"/>
      <c r="AD66" s="20"/>
      <c r="AE66" s="20"/>
      <c r="AF66" s="19"/>
      <c r="AG66" s="20"/>
      <c r="AH66" s="20"/>
      <c r="AI66" s="20"/>
      <c r="AJ66" s="20"/>
      <c r="AK66" s="20"/>
      <c r="AL66" s="19"/>
      <c r="AM66" s="20"/>
      <c r="AN66" s="20"/>
      <c r="AO66" s="19"/>
      <c r="AP66" s="20"/>
      <c r="AQ66" s="20"/>
      <c r="AR66" s="19"/>
      <c r="AS66" s="20"/>
      <c r="AT66" s="20"/>
    </row>
    <row r="67" spans="2:46" ht="121.5" hidden="1">
      <c r="B67" s="15">
        <f t="shared" si="0"/>
        <v>28</v>
      </c>
      <c r="C67" s="16">
        <f t="shared" si="1"/>
        <v>43325</v>
      </c>
      <c r="D67" s="16"/>
      <c r="E67" s="19">
        <f t="shared" si="2"/>
        <v>16</v>
      </c>
      <c r="F67" s="24" t="s">
        <v>29</v>
      </c>
      <c r="G67" s="17"/>
      <c r="H67" s="19">
        <f t="shared" si="3"/>
        <v>25</v>
      </c>
      <c r="I67" s="22" t="s">
        <v>60</v>
      </c>
      <c r="J67" s="18" t="s">
        <v>58</v>
      </c>
      <c r="K67" s="19">
        <f t="shared" si="4"/>
        <v>34</v>
      </c>
      <c r="L67" s="23" t="s">
        <v>174</v>
      </c>
      <c r="M67" s="20" t="s">
        <v>85</v>
      </c>
      <c r="N67" s="19"/>
      <c r="O67" s="30"/>
      <c r="P67" s="27"/>
      <c r="Q67" s="19"/>
      <c r="R67" s="30"/>
      <c r="S67" s="27"/>
      <c r="T67" s="19"/>
      <c r="U67" s="30"/>
      <c r="V67" s="27"/>
      <c r="W67" s="19"/>
      <c r="X67" s="17"/>
      <c r="Y67" s="17"/>
      <c r="Z67" s="19"/>
      <c r="AA67" s="17"/>
      <c r="AB67" s="17"/>
      <c r="AC67" s="19"/>
      <c r="AD67" s="17"/>
      <c r="AE67" s="17"/>
      <c r="AF67" s="19"/>
      <c r="AG67" s="17"/>
      <c r="AH67" s="17"/>
      <c r="AI67" s="17"/>
      <c r="AJ67" s="17"/>
      <c r="AK67" s="17"/>
      <c r="AL67" s="19"/>
      <c r="AM67" s="17"/>
      <c r="AN67" s="17"/>
      <c r="AO67" s="19"/>
      <c r="AP67" s="17"/>
      <c r="AQ67" s="17"/>
      <c r="AR67" s="19"/>
      <c r="AS67" s="17"/>
      <c r="AT67" s="17"/>
    </row>
    <row r="68" spans="2:46" ht="121.5" hidden="1">
      <c r="B68" s="15">
        <f t="shared" si="0"/>
        <v>29</v>
      </c>
      <c r="C68" s="16">
        <f t="shared" si="1"/>
        <v>43332</v>
      </c>
      <c r="D68" s="16"/>
      <c r="E68" s="19">
        <f t="shared" si="2"/>
        <v>15</v>
      </c>
      <c r="F68" s="17"/>
      <c r="G68" s="17"/>
      <c r="H68" s="19">
        <f t="shared" si="3"/>
        <v>24</v>
      </c>
      <c r="I68" s="50" t="s">
        <v>90</v>
      </c>
      <c r="J68" s="31" t="s">
        <v>62</v>
      </c>
      <c r="K68" s="19">
        <f t="shared" si="4"/>
        <v>33</v>
      </c>
      <c r="L68" s="30"/>
      <c r="M68" s="31" t="s">
        <v>107</v>
      </c>
      <c r="N68" s="19"/>
      <c r="O68" s="30"/>
      <c r="P68" s="31"/>
      <c r="Q68" s="19"/>
      <c r="R68" s="30"/>
      <c r="S68" s="31"/>
      <c r="T68" s="19"/>
      <c r="U68" s="30"/>
      <c r="V68" s="31"/>
      <c r="W68" s="19"/>
      <c r="X68" s="17"/>
      <c r="Y68" s="17"/>
      <c r="Z68" s="19"/>
      <c r="AA68" s="17"/>
      <c r="AB68" s="17"/>
      <c r="AC68" s="19"/>
      <c r="AD68" s="17"/>
      <c r="AE68" s="17"/>
      <c r="AF68" s="19"/>
      <c r="AG68" s="17"/>
      <c r="AH68" s="17"/>
      <c r="AI68" s="17"/>
      <c r="AJ68" s="17"/>
      <c r="AK68" s="17"/>
      <c r="AL68" s="19"/>
      <c r="AM68" s="17"/>
      <c r="AN68" s="17"/>
      <c r="AO68" s="19"/>
      <c r="AP68" s="17"/>
      <c r="AQ68" s="17"/>
      <c r="AR68" s="19"/>
      <c r="AS68" s="17"/>
      <c r="AT68" s="17"/>
    </row>
    <row r="69" spans="2:46" ht="81" hidden="1">
      <c r="B69" s="15">
        <f t="shared" si="0"/>
        <v>30</v>
      </c>
      <c r="C69" s="45">
        <f t="shared" si="1"/>
        <v>43339</v>
      </c>
      <c r="D69" s="45"/>
      <c r="E69" s="19">
        <f t="shared" si="2"/>
        <v>14</v>
      </c>
      <c r="F69" s="24" t="s">
        <v>84</v>
      </c>
      <c r="G69" s="57" t="s">
        <v>66</v>
      </c>
      <c r="H69" s="19">
        <f t="shared" si="3"/>
        <v>23</v>
      </c>
      <c r="I69" s="50" t="s">
        <v>75</v>
      </c>
      <c r="J69" s="20" t="s">
        <v>167</v>
      </c>
      <c r="K69" s="19">
        <f t="shared" si="4"/>
        <v>32</v>
      </c>
      <c r="L69" s="23" t="s">
        <v>171</v>
      </c>
      <c r="M69" s="20" t="s">
        <v>172</v>
      </c>
      <c r="N69" s="19"/>
      <c r="O69" s="30"/>
      <c r="P69" s="51"/>
      <c r="Q69" s="19"/>
      <c r="R69" s="30"/>
      <c r="S69" s="51"/>
      <c r="T69" s="19"/>
      <c r="U69" s="30"/>
      <c r="V69" s="51"/>
      <c r="W69" s="19"/>
      <c r="X69" s="20"/>
      <c r="Y69" s="20"/>
      <c r="Z69" s="19"/>
      <c r="AA69" s="20"/>
      <c r="AB69" s="20"/>
      <c r="AC69" s="19"/>
      <c r="AD69" s="20"/>
      <c r="AE69" s="20"/>
      <c r="AF69" s="19"/>
      <c r="AG69" s="20"/>
      <c r="AH69" s="20"/>
      <c r="AI69" s="20"/>
      <c r="AJ69" s="20"/>
      <c r="AK69" s="20"/>
      <c r="AL69" s="19"/>
      <c r="AM69" s="20"/>
      <c r="AN69" s="20"/>
      <c r="AO69" s="19"/>
      <c r="AP69" s="20"/>
      <c r="AQ69" s="20"/>
      <c r="AR69" s="19"/>
      <c r="AS69" s="20"/>
      <c r="AT69" s="20"/>
    </row>
    <row r="70" spans="2:46" ht="81" hidden="1">
      <c r="B70" s="15">
        <f t="shared" si="0"/>
        <v>31</v>
      </c>
      <c r="C70" s="45">
        <f t="shared" si="1"/>
        <v>43346</v>
      </c>
      <c r="D70" s="45"/>
      <c r="E70" s="19">
        <f t="shared" si="2"/>
        <v>13</v>
      </c>
      <c r="F70" s="17"/>
      <c r="G70" s="20" t="s">
        <v>46</v>
      </c>
      <c r="H70" s="19">
        <f t="shared" si="3"/>
        <v>22</v>
      </c>
      <c r="I70" s="50" t="s">
        <v>72</v>
      </c>
      <c r="J70" s="20" t="s">
        <v>168</v>
      </c>
      <c r="K70" s="19">
        <f t="shared" si="4"/>
        <v>31</v>
      </c>
      <c r="L70" s="23" t="s">
        <v>79</v>
      </c>
      <c r="M70" s="20" t="s">
        <v>80</v>
      </c>
      <c r="N70" s="19"/>
      <c r="O70" s="35"/>
      <c r="P70" s="52"/>
      <c r="Q70" s="19"/>
      <c r="R70" s="35"/>
      <c r="S70" s="52"/>
      <c r="T70" s="19"/>
      <c r="U70" s="35"/>
      <c r="V70" s="52"/>
      <c r="W70" s="19"/>
      <c r="X70" s="20"/>
      <c r="Y70" s="20"/>
      <c r="Z70" s="19"/>
      <c r="AA70" s="20"/>
      <c r="AB70" s="20"/>
      <c r="AC70" s="19"/>
      <c r="AD70" s="20"/>
      <c r="AE70" s="20"/>
      <c r="AF70" s="19"/>
      <c r="AG70" s="20"/>
      <c r="AH70" s="20"/>
      <c r="AI70" s="20"/>
      <c r="AJ70" s="20"/>
      <c r="AK70" s="20"/>
      <c r="AL70" s="19"/>
      <c r="AM70" s="20"/>
      <c r="AN70" s="20"/>
      <c r="AO70" s="19"/>
      <c r="AP70" s="20"/>
      <c r="AQ70" s="20"/>
      <c r="AR70" s="19"/>
      <c r="AS70" s="20"/>
      <c r="AT70" s="20"/>
    </row>
    <row r="71" spans="2:46" ht="101.25" hidden="1">
      <c r="B71" s="15">
        <f t="shared" si="0"/>
        <v>32</v>
      </c>
      <c r="C71" s="16">
        <f t="shared" si="1"/>
        <v>43353</v>
      </c>
      <c r="D71" s="16"/>
      <c r="E71" s="19">
        <f t="shared" si="2"/>
        <v>12</v>
      </c>
      <c r="F71" s="5"/>
      <c r="G71" s="34"/>
      <c r="H71" s="19">
        <f t="shared" si="3"/>
        <v>21</v>
      </c>
      <c r="I71" s="8" t="s">
        <v>20</v>
      </c>
      <c r="J71" s="20" t="s">
        <v>57</v>
      </c>
      <c r="K71" s="19">
        <f t="shared" si="4"/>
        <v>30</v>
      </c>
      <c r="L71" s="23" t="s">
        <v>113</v>
      </c>
      <c r="M71" s="32" t="s">
        <v>87</v>
      </c>
      <c r="N71" s="19"/>
      <c r="O71" s="35"/>
      <c r="P71" s="53"/>
      <c r="Q71" s="19"/>
      <c r="R71" s="35"/>
      <c r="S71" s="53"/>
      <c r="T71" s="19"/>
      <c r="U71" s="35"/>
      <c r="V71" s="53"/>
      <c r="W71" s="19"/>
      <c r="X71" s="34"/>
      <c r="Y71" s="34"/>
      <c r="Z71" s="19"/>
      <c r="AA71" s="34"/>
      <c r="AB71" s="34"/>
      <c r="AC71" s="19"/>
      <c r="AD71" s="34"/>
      <c r="AE71" s="34"/>
      <c r="AF71" s="19"/>
      <c r="AG71" s="34"/>
      <c r="AH71" s="34"/>
      <c r="AI71" s="34"/>
      <c r="AJ71" s="34"/>
      <c r="AK71" s="34"/>
      <c r="AL71" s="19"/>
      <c r="AM71" s="34"/>
      <c r="AN71" s="34"/>
      <c r="AO71" s="19"/>
      <c r="AP71" s="34"/>
      <c r="AQ71" s="34"/>
      <c r="AR71" s="19"/>
      <c r="AS71" s="34"/>
      <c r="AT71" s="34"/>
    </row>
    <row r="72" spans="2:46" ht="101.25" hidden="1">
      <c r="B72" s="15">
        <f t="shared" si="0"/>
        <v>33</v>
      </c>
      <c r="C72" s="16">
        <f t="shared" si="1"/>
        <v>43360</v>
      </c>
      <c r="D72" s="16"/>
      <c r="E72" s="19">
        <f t="shared" si="2"/>
        <v>11</v>
      </c>
      <c r="F72" s="17"/>
      <c r="G72" s="34" t="s">
        <v>41</v>
      </c>
      <c r="H72" s="19">
        <f t="shared" si="3"/>
        <v>20</v>
      </c>
      <c r="I72" s="50" t="s">
        <v>178</v>
      </c>
      <c r="J72" s="26" t="s">
        <v>73</v>
      </c>
      <c r="K72" s="19">
        <f t="shared" si="4"/>
        <v>29</v>
      </c>
      <c r="L72" s="50" t="s">
        <v>64</v>
      </c>
      <c r="M72" s="18" t="s">
        <v>59</v>
      </c>
      <c r="N72" s="19">
        <f t="shared" ref="N72:N108" si="5">N73+1</f>
        <v>37</v>
      </c>
      <c r="O72" s="23" t="s">
        <v>191</v>
      </c>
      <c r="P72" s="31" t="s">
        <v>195</v>
      </c>
      <c r="Q72" s="19"/>
      <c r="R72" s="35"/>
      <c r="S72" s="54"/>
      <c r="T72" s="19"/>
      <c r="U72" s="35"/>
      <c r="V72" s="54"/>
      <c r="W72" s="19"/>
      <c r="X72" s="34"/>
      <c r="Y72" s="34"/>
      <c r="Z72" s="19"/>
      <c r="AA72" s="34"/>
      <c r="AB72" s="34"/>
      <c r="AC72" s="19"/>
      <c r="AD72" s="34"/>
      <c r="AE72" s="34"/>
      <c r="AF72" s="19"/>
      <c r="AG72" s="34"/>
      <c r="AH72" s="34"/>
      <c r="AI72" s="34"/>
      <c r="AJ72" s="34"/>
      <c r="AK72" s="34"/>
      <c r="AL72" s="19"/>
      <c r="AM72" s="34"/>
      <c r="AN72" s="34"/>
      <c r="AO72" s="19"/>
      <c r="AP72" s="34"/>
      <c r="AQ72" s="34"/>
      <c r="AR72" s="19"/>
      <c r="AS72" s="34"/>
      <c r="AT72" s="34"/>
    </row>
    <row r="73" spans="2:46" ht="60.75" hidden="1">
      <c r="B73" s="15">
        <f t="shared" si="0"/>
        <v>34</v>
      </c>
      <c r="C73" s="16">
        <f t="shared" si="1"/>
        <v>43367</v>
      </c>
      <c r="D73" s="16"/>
      <c r="E73" s="19">
        <f t="shared" si="2"/>
        <v>10</v>
      </c>
      <c r="F73" s="24" t="s">
        <v>42</v>
      </c>
      <c r="G73" s="18" t="s">
        <v>38</v>
      </c>
      <c r="H73" s="19">
        <f t="shared" si="3"/>
        <v>19</v>
      </c>
      <c r="I73" s="50" t="s">
        <v>64</v>
      </c>
      <c r="J73" s="26" t="s">
        <v>95</v>
      </c>
      <c r="K73" s="19">
        <f t="shared" si="4"/>
        <v>28</v>
      </c>
      <c r="L73" s="22" t="s">
        <v>88</v>
      </c>
      <c r="M73" s="20" t="s">
        <v>58</v>
      </c>
      <c r="N73" s="19">
        <f t="shared" si="5"/>
        <v>36</v>
      </c>
      <c r="O73" s="30"/>
      <c r="P73" s="31"/>
      <c r="Q73" s="19"/>
      <c r="R73" s="30"/>
      <c r="S73" s="46"/>
      <c r="T73" s="19"/>
      <c r="U73" s="30"/>
      <c r="V73" s="46"/>
      <c r="W73" s="19"/>
      <c r="X73" s="18"/>
      <c r="Y73" s="18"/>
      <c r="Z73" s="19"/>
      <c r="AA73" s="18"/>
      <c r="AB73" s="18"/>
      <c r="AC73" s="19"/>
      <c r="AD73" s="18"/>
      <c r="AE73" s="18"/>
      <c r="AF73" s="19"/>
      <c r="AG73" s="18"/>
      <c r="AH73" s="18"/>
      <c r="AI73" s="18"/>
      <c r="AJ73" s="18"/>
      <c r="AK73" s="18"/>
      <c r="AL73" s="19"/>
      <c r="AM73" s="18"/>
      <c r="AN73" s="18"/>
      <c r="AO73" s="19"/>
      <c r="AP73" s="18"/>
      <c r="AQ73" s="18"/>
      <c r="AR73" s="19"/>
      <c r="AS73" s="18"/>
      <c r="AT73" s="18"/>
    </row>
    <row r="74" spans="2:46" ht="101.25" hidden="1">
      <c r="B74" s="15">
        <f t="shared" si="0"/>
        <v>35</v>
      </c>
      <c r="C74" s="16">
        <f t="shared" si="1"/>
        <v>43374</v>
      </c>
      <c r="D74" s="16"/>
      <c r="E74" s="19">
        <f t="shared" si="2"/>
        <v>9</v>
      </c>
      <c r="F74" s="28" t="s">
        <v>27</v>
      </c>
      <c r="G74" s="60" t="s">
        <v>67</v>
      </c>
      <c r="H74" s="19">
        <f t="shared" si="3"/>
        <v>18</v>
      </c>
      <c r="I74" s="24" t="s">
        <v>94</v>
      </c>
      <c r="J74" s="26" t="s">
        <v>96</v>
      </c>
      <c r="K74" s="19">
        <f t="shared" si="4"/>
        <v>27</v>
      </c>
      <c r="L74" s="22" t="s">
        <v>89</v>
      </c>
      <c r="M74" s="20" t="s">
        <v>58</v>
      </c>
      <c r="N74" s="19">
        <f t="shared" si="5"/>
        <v>35</v>
      </c>
      <c r="O74" s="23" t="s">
        <v>192</v>
      </c>
      <c r="P74" s="20" t="s">
        <v>82</v>
      </c>
      <c r="Q74" s="19"/>
      <c r="R74" s="25"/>
      <c r="S74" s="55"/>
      <c r="T74" s="19"/>
      <c r="U74" s="25"/>
      <c r="V74" s="55"/>
      <c r="W74" s="19"/>
      <c r="X74" s="18"/>
      <c r="Y74" s="18"/>
      <c r="Z74" s="19"/>
      <c r="AA74" s="18"/>
      <c r="AB74" s="18"/>
      <c r="AC74" s="19"/>
      <c r="AD74" s="18"/>
      <c r="AE74" s="18"/>
      <c r="AF74" s="19"/>
      <c r="AG74" s="18"/>
      <c r="AH74" s="18"/>
      <c r="AI74" s="18"/>
      <c r="AJ74" s="18"/>
      <c r="AK74" s="18"/>
      <c r="AL74" s="19"/>
      <c r="AM74" s="18"/>
      <c r="AN74" s="18"/>
      <c r="AO74" s="19"/>
      <c r="AP74" s="18"/>
      <c r="AQ74" s="18"/>
      <c r="AR74" s="19"/>
      <c r="AS74" s="18"/>
      <c r="AT74" s="18"/>
    </row>
    <row r="75" spans="2:46" ht="81" hidden="1">
      <c r="B75" s="15">
        <f t="shared" ref="B75:B138" si="6">B74+1</f>
        <v>36</v>
      </c>
      <c r="C75" s="16">
        <f t="shared" ref="C75:C138" si="7">C74+7</f>
        <v>43381</v>
      </c>
      <c r="D75" s="16"/>
      <c r="E75" s="19">
        <f t="shared" si="2"/>
        <v>8</v>
      </c>
      <c r="F75" s="28" t="s">
        <v>53</v>
      </c>
      <c r="G75" s="18"/>
      <c r="H75" s="19">
        <f t="shared" si="3"/>
        <v>17</v>
      </c>
      <c r="I75" s="24" t="s">
        <v>91</v>
      </c>
      <c r="J75" s="26" t="s">
        <v>164</v>
      </c>
      <c r="K75" s="19">
        <f t="shared" si="4"/>
        <v>26</v>
      </c>
      <c r="L75" s="22" t="s">
        <v>60</v>
      </c>
      <c r="M75" s="18" t="s">
        <v>58</v>
      </c>
      <c r="N75" s="19">
        <f t="shared" si="5"/>
        <v>34</v>
      </c>
      <c r="O75" s="30"/>
      <c r="P75" s="31" t="s">
        <v>107</v>
      </c>
      <c r="Q75" s="19"/>
      <c r="R75" s="25"/>
      <c r="S75" s="46"/>
      <c r="T75" s="19"/>
      <c r="U75" s="25"/>
      <c r="V75" s="46"/>
      <c r="W75" s="19"/>
      <c r="X75" s="18"/>
      <c r="Y75" s="18"/>
      <c r="Z75" s="19"/>
      <c r="AA75" s="18"/>
      <c r="AB75" s="18"/>
      <c r="AC75" s="19"/>
      <c r="AD75" s="18"/>
      <c r="AE75" s="18"/>
      <c r="AF75" s="19"/>
      <c r="AG75" s="18"/>
      <c r="AH75" s="18"/>
      <c r="AI75" s="18"/>
      <c r="AJ75" s="18"/>
      <c r="AK75" s="18"/>
      <c r="AL75" s="19"/>
      <c r="AM75" s="18"/>
      <c r="AN75" s="18"/>
      <c r="AO75" s="19"/>
      <c r="AP75" s="18"/>
      <c r="AQ75" s="18"/>
      <c r="AR75" s="19"/>
      <c r="AS75" s="18"/>
      <c r="AT75" s="18"/>
    </row>
    <row r="76" spans="2:46" ht="121.5" hidden="1">
      <c r="B76" s="15">
        <f t="shared" si="6"/>
        <v>37</v>
      </c>
      <c r="C76" s="16">
        <f t="shared" si="7"/>
        <v>43388</v>
      </c>
      <c r="D76" s="16"/>
      <c r="E76" s="19">
        <f t="shared" si="2"/>
        <v>7</v>
      </c>
      <c r="F76" s="17"/>
      <c r="G76" s="17"/>
      <c r="H76" s="19">
        <f t="shared" si="3"/>
        <v>16</v>
      </c>
      <c r="I76" s="24" t="s">
        <v>83</v>
      </c>
      <c r="J76" s="26" t="s">
        <v>74</v>
      </c>
      <c r="K76" s="19">
        <f t="shared" si="4"/>
        <v>25</v>
      </c>
      <c r="L76" s="50" t="s">
        <v>104</v>
      </c>
      <c r="M76" s="31" t="s">
        <v>62</v>
      </c>
      <c r="N76" s="19">
        <f t="shared" si="5"/>
        <v>33</v>
      </c>
      <c r="O76" s="23" t="s">
        <v>171</v>
      </c>
      <c r="P76" s="20" t="s">
        <v>172</v>
      </c>
      <c r="Q76" s="19"/>
      <c r="R76" s="35"/>
      <c r="S76" s="35"/>
      <c r="T76" s="19"/>
      <c r="U76" s="35"/>
      <c r="V76" s="35"/>
      <c r="W76" s="19"/>
      <c r="X76" s="17"/>
      <c r="Y76" s="17"/>
      <c r="Z76" s="19"/>
      <c r="AA76" s="17"/>
      <c r="AB76" s="17"/>
      <c r="AC76" s="19"/>
      <c r="AD76" s="17"/>
      <c r="AE76" s="17"/>
      <c r="AF76" s="19"/>
      <c r="AG76" s="17"/>
      <c r="AH76" s="17"/>
      <c r="AI76" s="17"/>
      <c r="AJ76" s="17"/>
      <c r="AK76" s="17"/>
      <c r="AL76" s="19"/>
      <c r="AM76" s="17"/>
      <c r="AN76" s="17"/>
      <c r="AO76" s="19"/>
      <c r="AP76" s="17"/>
      <c r="AQ76" s="17"/>
      <c r="AR76" s="19"/>
      <c r="AS76" s="17"/>
      <c r="AT76" s="17"/>
    </row>
    <row r="77" spans="2:46" ht="81" hidden="1">
      <c r="B77" s="36">
        <f t="shared" si="6"/>
        <v>38</v>
      </c>
      <c r="C77" s="61">
        <f t="shared" si="7"/>
        <v>43395</v>
      </c>
      <c r="D77" s="61"/>
      <c r="E77" s="19">
        <f t="shared" si="2"/>
        <v>6</v>
      </c>
      <c r="F77" s="17"/>
      <c r="G77" s="17"/>
      <c r="H77" s="19">
        <f t="shared" si="3"/>
        <v>15</v>
      </c>
      <c r="I77" s="24" t="s">
        <v>92</v>
      </c>
      <c r="J77" s="20" t="s">
        <v>97</v>
      </c>
      <c r="K77" s="19">
        <f t="shared" si="4"/>
        <v>24</v>
      </c>
      <c r="L77" s="50" t="s">
        <v>75</v>
      </c>
      <c r="M77" s="20" t="s">
        <v>167</v>
      </c>
      <c r="N77" s="19">
        <f t="shared" si="5"/>
        <v>32</v>
      </c>
      <c r="O77" s="23" t="s">
        <v>79</v>
      </c>
      <c r="P77" s="20" t="s">
        <v>196</v>
      </c>
      <c r="Q77" s="19"/>
      <c r="R77" s="35"/>
      <c r="S77" s="35"/>
      <c r="T77" s="19"/>
      <c r="U77" s="35"/>
      <c r="V77" s="35"/>
      <c r="W77" s="19"/>
      <c r="X77" s="17"/>
      <c r="Y77" s="17"/>
      <c r="Z77" s="19"/>
      <c r="AA77" s="17"/>
      <c r="AB77" s="17"/>
      <c r="AC77" s="19"/>
      <c r="AD77" s="17"/>
      <c r="AE77" s="17"/>
      <c r="AF77" s="19"/>
      <c r="AG77" s="17"/>
      <c r="AH77" s="17"/>
      <c r="AI77" s="17"/>
      <c r="AJ77" s="17"/>
      <c r="AK77" s="17"/>
      <c r="AL77" s="19"/>
      <c r="AM77" s="17"/>
      <c r="AN77" s="17"/>
      <c r="AO77" s="19"/>
      <c r="AP77" s="17"/>
      <c r="AQ77" s="17"/>
      <c r="AR77" s="19"/>
      <c r="AS77" s="17"/>
      <c r="AT77" s="17"/>
    </row>
    <row r="78" spans="2:46" ht="121.5" hidden="1">
      <c r="B78" s="15">
        <f t="shared" si="6"/>
        <v>39</v>
      </c>
      <c r="C78" s="37">
        <f t="shared" si="7"/>
        <v>43402</v>
      </c>
      <c r="D78" s="37"/>
      <c r="E78" s="19">
        <f t="shared" si="2"/>
        <v>5</v>
      </c>
      <c r="F78" s="17"/>
      <c r="G78" s="18"/>
      <c r="H78" s="19">
        <f t="shared" si="3"/>
        <v>14</v>
      </c>
      <c r="I78" s="24"/>
      <c r="J78" s="20" t="s">
        <v>70</v>
      </c>
      <c r="K78" s="19">
        <f t="shared" si="4"/>
        <v>23</v>
      </c>
      <c r="L78" s="50" t="s">
        <v>72</v>
      </c>
      <c r="M78" s="20" t="s">
        <v>168</v>
      </c>
      <c r="N78" s="19">
        <f t="shared" si="5"/>
        <v>31</v>
      </c>
      <c r="O78" s="23" t="s">
        <v>113</v>
      </c>
      <c r="P78" s="20" t="s">
        <v>87</v>
      </c>
      <c r="Q78" s="19"/>
      <c r="R78" s="35"/>
      <c r="S78" s="46"/>
      <c r="T78" s="19"/>
      <c r="U78" s="35"/>
      <c r="V78" s="46"/>
      <c r="W78" s="19"/>
      <c r="X78" s="18"/>
      <c r="Y78" s="18"/>
      <c r="Z78" s="19"/>
      <c r="AA78" s="18"/>
      <c r="AB78" s="18"/>
      <c r="AC78" s="19"/>
      <c r="AD78" s="18"/>
      <c r="AE78" s="18"/>
      <c r="AF78" s="19"/>
      <c r="AG78" s="18"/>
      <c r="AH78" s="18"/>
      <c r="AI78" s="18"/>
      <c r="AJ78" s="18"/>
      <c r="AK78" s="18"/>
      <c r="AL78" s="19"/>
      <c r="AM78" s="18"/>
      <c r="AN78" s="18"/>
      <c r="AO78" s="19"/>
      <c r="AP78" s="18"/>
      <c r="AQ78" s="18"/>
      <c r="AR78" s="19"/>
      <c r="AS78" s="18"/>
      <c r="AT78" s="18"/>
    </row>
    <row r="79" spans="2:46" ht="81" hidden="1">
      <c r="B79" s="15">
        <f t="shared" si="6"/>
        <v>40</v>
      </c>
      <c r="C79" s="37">
        <f t="shared" si="7"/>
        <v>43409</v>
      </c>
      <c r="D79" s="37"/>
      <c r="E79" s="19">
        <f t="shared" si="2"/>
        <v>4</v>
      </c>
      <c r="F79" s="17"/>
      <c r="G79" s="17"/>
      <c r="H79" s="19">
        <f t="shared" si="3"/>
        <v>13</v>
      </c>
      <c r="I79" s="24"/>
      <c r="J79" s="43"/>
      <c r="K79" s="19">
        <f t="shared" si="4"/>
        <v>22</v>
      </c>
      <c r="L79" s="8" t="s">
        <v>20</v>
      </c>
      <c r="M79" s="20" t="s">
        <v>57</v>
      </c>
      <c r="N79" s="19">
        <f t="shared" si="5"/>
        <v>30</v>
      </c>
      <c r="O79" s="50" t="s">
        <v>64</v>
      </c>
      <c r="P79" s="18" t="s">
        <v>59</v>
      </c>
      <c r="Q79" s="19">
        <f t="shared" ref="Q79:Q117" si="8">Q80+1</f>
        <v>39</v>
      </c>
      <c r="R79" s="23" t="s">
        <v>227</v>
      </c>
      <c r="S79" s="31" t="s">
        <v>221</v>
      </c>
      <c r="T79" s="19"/>
      <c r="U79" s="35"/>
      <c r="V79" s="35"/>
      <c r="W79" s="19"/>
      <c r="X79" s="17"/>
      <c r="Y79" s="17"/>
      <c r="Z79" s="19"/>
      <c r="AA79" s="17"/>
      <c r="AB79" s="17"/>
      <c r="AC79" s="19"/>
      <c r="AD79" s="17"/>
      <c r="AE79" s="17"/>
      <c r="AF79" s="19"/>
      <c r="AG79" s="17"/>
      <c r="AH79" s="17"/>
      <c r="AI79" s="17"/>
      <c r="AJ79" s="17"/>
      <c r="AK79" s="17"/>
      <c r="AL79" s="19"/>
      <c r="AM79" s="17"/>
      <c r="AN79" s="17"/>
      <c r="AO79" s="19"/>
      <c r="AP79" s="17"/>
      <c r="AQ79" s="17"/>
      <c r="AR79" s="19"/>
      <c r="AS79" s="17"/>
      <c r="AT79" s="17"/>
    </row>
    <row r="80" spans="2:46" ht="81" hidden="1">
      <c r="B80" s="15">
        <f t="shared" si="6"/>
        <v>41</v>
      </c>
      <c r="C80" s="37">
        <f t="shared" si="7"/>
        <v>43416</v>
      </c>
      <c r="D80" s="127" t="s">
        <v>239</v>
      </c>
      <c r="E80" s="19">
        <f t="shared" si="2"/>
        <v>3</v>
      </c>
      <c r="F80" s="17"/>
      <c r="G80" s="20"/>
      <c r="H80" s="19">
        <f t="shared" si="3"/>
        <v>12</v>
      </c>
      <c r="I80" s="6"/>
      <c r="J80" s="101" t="s">
        <v>161</v>
      </c>
      <c r="K80" s="19">
        <f t="shared" si="4"/>
        <v>21</v>
      </c>
      <c r="L80" s="50" t="s">
        <v>64</v>
      </c>
      <c r="M80" s="26" t="s">
        <v>73</v>
      </c>
      <c r="N80" s="19">
        <f t="shared" si="5"/>
        <v>29</v>
      </c>
      <c r="O80" s="22" t="s">
        <v>193</v>
      </c>
      <c r="P80" s="20" t="s">
        <v>58</v>
      </c>
      <c r="Q80" s="19">
        <f t="shared" si="8"/>
        <v>38</v>
      </c>
      <c r="R80" s="30"/>
      <c r="S80" s="31"/>
      <c r="T80" s="19"/>
      <c r="U80" s="35"/>
      <c r="V80" s="31"/>
      <c r="W80" s="19"/>
      <c r="X80" s="20"/>
      <c r="Y80" s="20"/>
      <c r="Z80" s="19"/>
      <c r="AA80" s="20"/>
      <c r="AB80" s="20"/>
      <c r="AC80" s="19"/>
      <c r="AD80" s="20"/>
      <c r="AE80" s="20"/>
      <c r="AF80" s="19"/>
      <c r="AG80" s="20"/>
      <c r="AH80" s="20"/>
      <c r="AI80" s="20"/>
      <c r="AJ80" s="20"/>
      <c r="AK80" s="20"/>
      <c r="AL80" s="19"/>
      <c r="AM80" s="20"/>
      <c r="AN80" s="20"/>
      <c r="AO80" s="19"/>
      <c r="AP80" s="20"/>
      <c r="AQ80" s="20"/>
      <c r="AR80" s="19"/>
      <c r="AS80" s="20"/>
      <c r="AT80" s="20"/>
    </row>
    <row r="81" spans="2:46" ht="60.75" hidden="1">
      <c r="B81" s="15">
        <f t="shared" si="6"/>
        <v>42</v>
      </c>
      <c r="C81" s="44">
        <f t="shared" si="7"/>
        <v>43423</v>
      </c>
      <c r="D81" s="44"/>
      <c r="E81" s="19">
        <f t="shared" si="2"/>
        <v>2</v>
      </c>
      <c r="F81" s="17"/>
      <c r="G81" s="20"/>
      <c r="H81" s="19">
        <f t="shared" si="3"/>
        <v>11</v>
      </c>
      <c r="I81" s="24" t="s">
        <v>110</v>
      </c>
      <c r="J81" s="41"/>
      <c r="K81" s="19">
        <f t="shared" si="4"/>
        <v>20</v>
      </c>
      <c r="L81" s="50" t="s">
        <v>180</v>
      </c>
      <c r="M81" s="26" t="s">
        <v>197</v>
      </c>
      <c r="N81" s="19">
        <f t="shared" si="5"/>
        <v>28</v>
      </c>
      <c r="O81" s="22" t="s">
        <v>194</v>
      </c>
      <c r="P81" s="20" t="s">
        <v>58</v>
      </c>
      <c r="Q81" s="19">
        <f t="shared" si="8"/>
        <v>37</v>
      </c>
      <c r="R81" s="23" t="s">
        <v>222</v>
      </c>
      <c r="S81" s="57" t="s">
        <v>223</v>
      </c>
      <c r="T81" s="19"/>
      <c r="U81" s="35"/>
      <c r="V81" s="31"/>
      <c r="W81" s="19"/>
      <c r="X81" s="20"/>
      <c r="Y81" s="20"/>
      <c r="Z81" s="19"/>
      <c r="AA81" s="20"/>
      <c r="AB81" s="20"/>
      <c r="AC81" s="19"/>
      <c r="AD81" s="20"/>
      <c r="AE81" s="20"/>
      <c r="AF81" s="19"/>
      <c r="AG81" s="20"/>
      <c r="AH81" s="20"/>
      <c r="AI81" s="20"/>
      <c r="AJ81" s="20"/>
      <c r="AK81" s="20"/>
      <c r="AL81" s="19"/>
      <c r="AM81" s="20"/>
      <c r="AN81" s="20"/>
      <c r="AO81" s="19"/>
      <c r="AP81" s="20"/>
      <c r="AQ81" s="20"/>
      <c r="AR81" s="19"/>
      <c r="AS81" s="20"/>
      <c r="AT81" s="20"/>
    </row>
    <row r="82" spans="2:46" ht="121.5" hidden="1">
      <c r="B82" s="15">
        <f t="shared" si="6"/>
        <v>43</v>
      </c>
      <c r="C82" s="37">
        <f t="shared" si="7"/>
        <v>43430</v>
      </c>
      <c r="D82" s="37"/>
      <c r="E82" s="19">
        <f t="shared" si="2"/>
        <v>1</v>
      </c>
      <c r="F82" s="9" t="s">
        <v>47</v>
      </c>
      <c r="G82" s="17"/>
      <c r="H82" s="19">
        <f t="shared" si="3"/>
        <v>10</v>
      </c>
      <c r="I82" s="28" t="s">
        <v>111</v>
      </c>
      <c r="J82" s="18" t="s">
        <v>71</v>
      </c>
      <c r="K82" s="19">
        <f t="shared" si="4"/>
        <v>19</v>
      </c>
      <c r="L82" s="24" t="s">
        <v>198</v>
      </c>
      <c r="M82" s="26" t="s">
        <v>96</v>
      </c>
      <c r="N82" s="19">
        <f t="shared" si="5"/>
        <v>27</v>
      </c>
      <c r="O82" s="22" t="s">
        <v>241</v>
      </c>
      <c r="P82" s="18" t="s">
        <v>58</v>
      </c>
      <c r="Q82" s="19">
        <f t="shared" si="8"/>
        <v>36</v>
      </c>
      <c r="R82" s="30"/>
      <c r="S82" s="31" t="s">
        <v>107</v>
      </c>
      <c r="T82" s="19"/>
      <c r="U82" s="35"/>
      <c r="V82" s="35"/>
      <c r="W82" s="19"/>
      <c r="X82" s="17"/>
      <c r="Y82" s="17"/>
      <c r="Z82" s="19"/>
      <c r="AA82" s="17"/>
      <c r="AB82" s="17"/>
      <c r="AC82" s="19"/>
      <c r="AD82" s="17"/>
      <c r="AE82" s="17"/>
      <c r="AF82" s="19"/>
      <c r="AG82" s="17"/>
      <c r="AH82" s="17"/>
      <c r="AI82" s="17"/>
      <c r="AJ82" s="17"/>
      <c r="AK82" s="17"/>
      <c r="AL82" s="19"/>
      <c r="AM82" s="17"/>
      <c r="AN82" s="17"/>
      <c r="AO82" s="19"/>
      <c r="AP82" s="17"/>
      <c r="AQ82" s="17"/>
      <c r="AR82" s="19"/>
      <c r="AS82" s="17"/>
      <c r="AT82" s="17"/>
    </row>
    <row r="83" spans="2:46" ht="141.75" hidden="1">
      <c r="B83" s="15">
        <f t="shared" si="6"/>
        <v>44</v>
      </c>
      <c r="C83" s="37">
        <f t="shared" si="7"/>
        <v>43437</v>
      </c>
      <c r="D83" s="37"/>
      <c r="E83" s="19">
        <v>0</v>
      </c>
      <c r="F83" s="33" t="s">
        <v>37</v>
      </c>
      <c r="G83" s="17"/>
      <c r="H83" s="19">
        <f t="shared" si="3"/>
        <v>9</v>
      </c>
      <c r="I83" s="105" t="s">
        <v>179</v>
      </c>
      <c r="J83" s="42" t="s">
        <v>93</v>
      </c>
      <c r="K83" s="19">
        <f t="shared" si="4"/>
        <v>18</v>
      </c>
      <c r="L83" s="24" t="s">
        <v>91</v>
      </c>
      <c r="M83" s="26" t="s">
        <v>81</v>
      </c>
      <c r="N83" s="19">
        <f t="shared" si="5"/>
        <v>26</v>
      </c>
      <c r="O83" s="50" t="s">
        <v>246</v>
      </c>
      <c r="P83" s="31" t="s">
        <v>242</v>
      </c>
      <c r="Q83" s="19">
        <f t="shared" si="8"/>
        <v>35</v>
      </c>
      <c r="R83" s="23" t="s">
        <v>171</v>
      </c>
      <c r="S83" s="20" t="s">
        <v>172</v>
      </c>
      <c r="T83" s="19"/>
      <c r="U83" s="25"/>
      <c r="V83" s="35"/>
      <c r="W83" s="19"/>
      <c r="X83" s="17"/>
      <c r="Y83" s="17"/>
      <c r="Z83" s="19"/>
      <c r="AA83" s="17"/>
      <c r="AB83" s="17"/>
      <c r="AC83" s="19"/>
      <c r="AD83" s="17"/>
      <c r="AE83" s="17"/>
      <c r="AF83" s="19"/>
      <c r="AG83" s="17"/>
      <c r="AH83" s="17"/>
      <c r="AI83" s="17"/>
      <c r="AJ83" s="17"/>
      <c r="AK83" s="17"/>
      <c r="AL83" s="19"/>
      <c r="AM83" s="17"/>
      <c r="AN83" s="17"/>
      <c r="AO83" s="19"/>
      <c r="AP83" s="17"/>
      <c r="AQ83" s="17"/>
      <c r="AR83" s="19"/>
      <c r="AS83" s="17"/>
      <c r="AT83" s="17"/>
    </row>
    <row r="84" spans="2:46" ht="182.25" hidden="1">
      <c r="B84" s="15">
        <f t="shared" si="6"/>
        <v>45</v>
      </c>
      <c r="C84" s="61">
        <f t="shared" si="7"/>
        <v>43444</v>
      </c>
      <c r="D84" s="61"/>
      <c r="E84" s="19"/>
      <c r="F84" s="9" t="s">
        <v>44</v>
      </c>
      <c r="G84" s="17"/>
      <c r="H84" s="19">
        <f t="shared" si="3"/>
        <v>8</v>
      </c>
      <c r="I84" s="24" t="s">
        <v>181</v>
      </c>
      <c r="J84" s="35"/>
      <c r="K84" s="19">
        <f t="shared" si="4"/>
        <v>17</v>
      </c>
      <c r="L84" s="24" t="s">
        <v>83</v>
      </c>
      <c r="M84" s="26" t="s">
        <v>163</v>
      </c>
      <c r="N84" s="19">
        <f t="shared" si="5"/>
        <v>25</v>
      </c>
      <c r="O84" s="50" t="s">
        <v>240</v>
      </c>
      <c r="P84" s="20" t="s">
        <v>243</v>
      </c>
      <c r="Q84" s="19">
        <f t="shared" si="8"/>
        <v>34</v>
      </c>
      <c r="R84" s="23" t="s">
        <v>79</v>
      </c>
      <c r="S84" s="20" t="s">
        <v>80</v>
      </c>
      <c r="T84" s="19"/>
      <c r="U84" s="35"/>
      <c r="V84" s="35"/>
      <c r="W84" s="19"/>
      <c r="X84" s="17"/>
      <c r="Y84" s="17"/>
      <c r="Z84" s="19"/>
      <c r="AA84" s="17"/>
      <c r="AB84" s="17"/>
      <c r="AC84" s="19"/>
      <c r="AD84" s="17"/>
      <c r="AE84" s="17"/>
      <c r="AF84" s="19"/>
      <c r="AG84" s="17"/>
      <c r="AH84" s="17"/>
      <c r="AI84" s="17"/>
      <c r="AJ84" s="17"/>
      <c r="AK84" s="17"/>
      <c r="AL84" s="19"/>
      <c r="AM84" s="17"/>
      <c r="AN84" s="17"/>
      <c r="AO84" s="19"/>
      <c r="AP84" s="17"/>
      <c r="AQ84" s="17"/>
      <c r="AR84" s="19"/>
      <c r="AS84" s="17"/>
      <c r="AT84" s="17"/>
    </row>
    <row r="85" spans="2:46" ht="121.5" hidden="1">
      <c r="B85" s="15">
        <f t="shared" si="6"/>
        <v>46</v>
      </c>
      <c r="C85" s="37">
        <f t="shared" si="7"/>
        <v>43451</v>
      </c>
      <c r="D85" s="127" t="s">
        <v>297</v>
      </c>
      <c r="E85" s="19"/>
      <c r="F85" s="9" t="s">
        <v>45</v>
      </c>
      <c r="G85" s="17"/>
      <c r="H85" s="19">
        <f t="shared" si="3"/>
        <v>7</v>
      </c>
      <c r="I85" s="35"/>
      <c r="J85" s="35"/>
      <c r="K85" s="19">
        <f t="shared" si="4"/>
        <v>16</v>
      </c>
      <c r="L85" s="24" t="s">
        <v>92</v>
      </c>
      <c r="M85" s="30" t="s">
        <v>182</v>
      </c>
      <c r="N85" s="19">
        <f t="shared" si="5"/>
        <v>24</v>
      </c>
      <c r="O85" s="50" t="s">
        <v>244</v>
      </c>
      <c r="P85" s="20" t="s">
        <v>245</v>
      </c>
      <c r="Q85" s="19">
        <f t="shared" si="8"/>
        <v>33</v>
      </c>
      <c r="R85" s="23" t="s">
        <v>114</v>
      </c>
      <c r="S85" s="32" t="s">
        <v>87</v>
      </c>
      <c r="T85" s="19">
        <f t="shared" ref="T85:T126" si="9">T86+1</f>
        <v>42</v>
      </c>
      <c r="U85" s="103" t="s">
        <v>175</v>
      </c>
      <c r="V85" s="35"/>
      <c r="W85" s="19"/>
      <c r="X85" s="17"/>
      <c r="Y85" s="17"/>
      <c r="Z85" s="19"/>
      <c r="AA85" s="17"/>
      <c r="AB85" s="17"/>
      <c r="AC85" s="19"/>
      <c r="AD85" s="17"/>
      <c r="AE85" s="17"/>
      <c r="AF85" s="19"/>
      <c r="AG85" s="17"/>
      <c r="AH85" s="17"/>
      <c r="AI85" s="17"/>
      <c r="AJ85" s="17"/>
      <c r="AK85" s="17"/>
      <c r="AL85" s="19"/>
      <c r="AM85" s="17"/>
      <c r="AN85" s="17"/>
      <c r="AO85" s="19"/>
      <c r="AP85" s="17"/>
      <c r="AQ85" s="17"/>
      <c r="AR85" s="19"/>
      <c r="AS85" s="17"/>
      <c r="AT85" s="17"/>
    </row>
    <row r="86" spans="2:46" ht="20.25">
      <c r="B86" s="15">
        <f t="shared" si="6"/>
        <v>47</v>
      </c>
      <c r="C86" s="44">
        <f t="shared" si="7"/>
        <v>43458</v>
      </c>
      <c r="D86" s="44"/>
      <c r="E86" s="19"/>
      <c r="F86" s="17"/>
      <c r="G86" s="17"/>
      <c r="H86" s="19">
        <f t="shared" si="3"/>
        <v>6</v>
      </c>
      <c r="I86" s="17"/>
      <c r="J86" s="17" t="s">
        <v>162</v>
      </c>
      <c r="K86" s="19">
        <f t="shared" si="4"/>
        <v>15</v>
      </c>
      <c r="L86" s="39" t="s">
        <v>65</v>
      </c>
      <c r="M86" s="20"/>
      <c r="N86" s="19">
        <f t="shared" si="5"/>
        <v>23</v>
      </c>
      <c r="O86" s="39" t="s">
        <v>65</v>
      </c>
      <c r="P86" s="20"/>
      <c r="Q86" s="19">
        <f t="shared" si="8"/>
        <v>32</v>
      </c>
      <c r="R86" s="39" t="s">
        <v>65</v>
      </c>
      <c r="S86" s="18" t="s">
        <v>59</v>
      </c>
      <c r="T86" s="19">
        <f t="shared" si="9"/>
        <v>41</v>
      </c>
      <c r="U86" s="35"/>
      <c r="V86" s="35"/>
      <c r="W86" s="19"/>
      <c r="X86" s="17"/>
      <c r="Y86" s="17"/>
      <c r="Z86" s="19"/>
      <c r="AA86" s="17"/>
      <c r="AB86" s="17"/>
      <c r="AC86" s="19"/>
      <c r="AD86" s="17"/>
      <c r="AE86" s="17"/>
      <c r="AF86" s="19"/>
      <c r="AG86" s="17"/>
      <c r="AH86" s="17"/>
      <c r="AI86" s="17"/>
      <c r="AJ86" s="17"/>
      <c r="AK86" s="17"/>
      <c r="AL86" s="19"/>
      <c r="AM86" s="17"/>
      <c r="AN86" s="17"/>
      <c r="AO86" s="19"/>
      <c r="AP86" s="17"/>
      <c r="AQ86" s="17"/>
      <c r="AR86" s="19"/>
      <c r="AS86" s="17"/>
      <c r="AT86" s="17"/>
    </row>
    <row r="87" spans="2:46" ht="20.25">
      <c r="B87" s="15">
        <f t="shared" si="6"/>
        <v>48</v>
      </c>
      <c r="C87" s="44">
        <f t="shared" si="7"/>
        <v>43465</v>
      </c>
      <c r="D87" s="44"/>
      <c r="E87" s="19"/>
      <c r="F87" s="17"/>
      <c r="G87" s="17"/>
      <c r="H87" s="19">
        <f t="shared" si="3"/>
        <v>5</v>
      </c>
      <c r="I87" s="17"/>
      <c r="J87" s="17"/>
      <c r="K87" s="19">
        <f t="shared" si="4"/>
        <v>14</v>
      </c>
      <c r="L87" s="39" t="s">
        <v>65</v>
      </c>
      <c r="M87" s="43"/>
      <c r="N87" s="19">
        <f t="shared" si="5"/>
        <v>22</v>
      </c>
      <c r="O87" s="39" t="s">
        <v>65</v>
      </c>
      <c r="P87" s="20"/>
      <c r="Q87" s="19">
        <f t="shared" si="8"/>
        <v>31</v>
      </c>
      <c r="R87" s="6" t="s">
        <v>65</v>
      </c>
      <c r="S87" s="18"/>
      <c r="T87" s="19">
        <f t="shared" si="9"/>
        <v>40</v>
      </c>
      <c r="U87" s="35"/>
      <c r="V87" s="35"/>
      <c r="W87" s="19"/>
      <c r="X87" s="17"/>
      <c r="Y87" s="17"/>
      <c r="Z87" s="19"/>
      <c r="AA87" s="17"/>
      <c r="AB87" s="17"/>
      <c r="AC87" s="19"/>
      <c r="AD87" s="17"/>
      <c r="AE87" s="17"/>
      <c r="AF87" s="19"/>
      <c r="AG87" s="17"/>
      <c r="AH87" s="17"/>
      <c r="AI87" s="17"/>
      <c r="AJ87" s="17"/>
      <c r="AK87" s="17"/>
      <c r="AL87" s="19"/>
      <c r="AM87" s="17"/>
      <c r="AN87" s="17"/>
      <c r="AO87" s="19"/>
      <c r="AP87" s="17"/>
      <c r="AQ87" s="17"/>
      <c r="AR87" s="19"/>
      <c r="AS87" s="17"/>
      <c r="AT87" s="17"/>
    </row>
    <row r="88" spans="2:46" ht="40.5">
      <c r="B88" s="15">
        <f t="shared" si="6"/>
        <v>49</v>
      </c>
      <c r="C88" s="37">
        <f t="shared" si="7"/>
        <v>43472</v>
      </c>
      <c r="D88" s="37"/>
      <c r="E88" s="19"/>
      <c r="F88" s="17"/>
      <c r="G88" s="17"/>
      <c r="H88" s="19">
        <f t="shared" si="3"/>
        <v>4</v>
      </c>
      <c r="I88" s="17"/>
      <c r="J88" s="17"/>
      <c r="K88" s="19">
        <f t="shared" si="4"/>
        <v>13</v>
      </c>
      <c r="L88" s="24"/>
      <c r="M88" s="20" t="s">
        <v>70</v>
      </c>
      <c r="N88" s="19">
        <f t="shared" si="5"/>
        <v>21</v>
      </c>
      <c r="O88" s="8" t="s">
        <v>20</v>
      </c>
      <c r="P88" s="20" t="s">
        <v>57</v>
      </c>
      <c r="Q88" s="19">
        <f t="shared" si="8"/>
        <v>30</v>
      </c>
      <c r="R88" s="17"/>
      <c r="S88" s="20"/>
      <c r="T88" s="19">
        <f t="shared" si="9"/>
        <v>39</v>
      </c>
      <c r="U88" s="35"/>
      <c r="V88" s="35"/>
      <c r="W88" s="19"/>
      <c r="X88" s="17"/>
      <c r="Y88" s="17"/>
      <c r="Z88" s="19"/>
      <c r="AA88" s="17"/>
      <c r="AB88" s="17"/>
      <c r="AC88" s="19"/>
      <c r="AD88" s="17"/>
      <c r="AE88" s="17"/>
      <c r="AF88" s="19"/>
      <c r="AG88" s="17"/>
      <c r="AH88" s="17"/>
      <c r="AI88" s="17"/>
      <c r="AJ88" s="17"/>
      <c r="AK88" s="17"/>
      <c r="AL88" s="19"/>
      <c r="AM88" s="17"/>
      <c r="AN88" s="17"/>
      <c r="AO88" s="19"/>
      <c r="AP88" s="17"/>
      <c r="AQ88" s="17"/>
      <c r="AR88" s="19"/>
      <c r="AS88" s="17"/>
      <c r="AT88" s="17"/>
    </row>
    <row r="89" spans="2:46" ht="121.5">
      <c r="B89" s="15">
        <f t="shared" si="6"/>
        <v>50</v>
      </c>
      <c r="C89" s="37">
        <f t="shared" si="7"/>
        <v>43479</v>
      </c>
      <c r="D89" s="127" t="s">
        <v>298</v>
      </c>
      <c r="E89" s="19"/>
      <c r="F89" s="17"/>
      <c r="G89" s="17"/>
      <c r="H89" s="19">
        <f t="shared" si="3"/>
        <v>3</v>
      </c>
      <c r="I89" s="17"/>
      <c r="J89" s="17"/>
      <c r="K89" s="19">
        <f t="shared" si="4"/>
        <v>12</v>
      </c>
      <c r="L89" s="6"/>
      <c r="M89" s="100" t="s">
        <v>68</v>
      </c>
      <c r="N89" s="19">
        <f t="shared" si="5"/>
        <v>20</v>
      </c>
      <c r="O89" s="50" t="s">
        <v>64</v>
      </c>
      <c r="P89" s="26" t="s">
        <v>263</v>
      </c>
      <c r="Q89" s="19">
        <f t="shared" si="8"/>
        <v>29</v>
      </c>
      <c r="R89" s="18"/>
      <c r="S89" s="20"/>
      <c r="T89" s="19">
        <f t="shared" si="9"/>
        <v>38</v>
      </c>
      <c r="U89" s="103" t="s">
        <v>176</v>
      </c>
      <c r="V89" s="35"/>
      <c r="W89" s="19"/>
      <c r="X89" s="17"/>
      <c r="Y89" s="17"/>
      <c r="Z89" s="19"/>
      <c r="AA89" s="17"/>
      <c r="AB89" s="17"/>
      <c r="AC89" s="19"/>
      <c r="AD89" s="17"/>
      <c r="AE89" s="17"/>
      <c r="AF89" s="19"/>
      <c r="AG89" s="17"/>
      <c r="AH89" s="17"/>
      <c r="AI89" s="17"/>
      <c r="AJ89" s="17"/>
      <c r="AK89" s="17"/>
      <c r="AL89" s="19"/>
      <c r="AM89" s="17"/>
      <c r="AN89" s="17"/>
      <c r="AO89" s="19"/>
      <c r="AP89" s="17"/>
      <c r="AQ89" s="17"/>
      <c r="AR89" s="19"/>
      <c r="AS89" s="17"/>
      <c r="AT89" s="17"/>
    </row>
    <row r="90" spans="2:46" ht="61.5" thickBot="1">
      <c r="B90" s="15">
        <f t="shared" si="6"/>
        <v>51</v>
      </c>
      <c r="C90" s="37">
        <f t="shared" si="7"/>
        <v>43486</v>
      </c>
      <c r="D90" s="37"/>
      <c r="E90" s="19"/>
      <c r="F90" s="17"/>
      <c r="G90" s="17"/>
      <c r="H90" s="19">
        <f t="shared" si="3"/>
        <v>2</v>
      </c>
      <c r="I90" s="17"/>
      <c r="J90" s="17"/>
      <c r="K90" s="19">
        <f t="shared" si="4"/>
        <v>11</v>
      </c>
      <c r="L90" s="24" t="s">
        <v>110</v>
      </c>
      <c r="M90" s="18"/>
      <c r="N90" s="19">
        <f t="shared" si="5"/>
        <v>19</v>
      </c>
      <c r="O90" s="153" t="s">
        <v>180</v>
      </c>
      <c r="P90" s="26" t="s">
        <v>95</v>
      </c>
      <c r="Q90" s="19">
        <f t="shared" si="8"/>
        <v>28</v>
      </c>
      <c r="R90" s="28" t="s">
        <v>234</v>
      </c>
      <c r="S90" s="32"/>
      <c r="T90" s="19">
        <f t="shared" si="9"/>
        <v>37</v>
      </c>
      <c r="U90" s="35"/>
      <c r="V90" s="35"/>
      <c r="W90" s="19"/>
      <c r="X90" s="17"/>
      <c r="Y90" s="17"/>
      <c r="Z90" s="19"/>
      <c r="AA90" s="17"/>
      <c r="AB90" s="17"/>
      <c r="AC90" s="19"/>
      <c r="AD90" s="17"/>
      <c r="AE90" s="17"/>
      <c r="AF90" s="19"/>
      <c r="AG90" s="17"/>
      <c r="AH90" s="17"/>
      <c r="AI90" s="17"/>
      <c r="AJ90" s="17"/>
      <c r="AK90" s="17"/>
      <c r="AL90" s="19"/>
      <c r="AM90" s="17"/>
      <c r="AN90" s="17"/>
      <c r="AO90" s="19"/>
      <c r="AP90" s="17"/>
      <c r="AQ90" s="17"/>
      <c r="AR90" s="19"/>
      <c r="AS90" s="17"/>
      <c r="AT90" s="17"/>
    </row>
    <row r="91" spans="2:46" ht="123" thickTop="1" thickBot="1">
      <c r="B91" s="15">
        <f t="shared" si="6"/>
        <v>52</v>
      </c>
      <c r="C91" s="44">
        <f t="shared" si="7"/>
        <v>43493</v>
      </c>
      <c r="D91" s="44"/>
      <c r="E91" s="19"/>
      <c r="F91" s="17"/>
      <c r="G91" s="17"/>
      <c r="H91" s="19">
        <v>1</v>
      </c>
      <c r="I91" s="9" t="s">
        <v>105</v>
      </c>
      <c r="J91" s="17"/>
      <c r="K91" s="19">
        <f t="shared" si="4"/>
        <v>10</v>
      </c>
      <c r="L91" s="28" t="s">
        <v>294</v>
      </c>
      <c r="M91" s="18" t="s">
        <v>71</v>
      </c>
      <c r="N91" s="130">
        <f t="shared" si="5"/>
        <v>18</v>
      </c>
      <c r="O91" s="188" t="s">
        <v>199</v>
      </c>
      <c r="P91" s="187" t="s">
        <v>96</v>
      </c>
      <c r="Q91" s="19">
        <f t="shared" si="8"/>
        <v>27</v>
      </c>
      <c r="R91" s="135" t="s">
        <v>193</v>
      </c>
      <c r="S91" s="20" t="s">
        <v>58</v>
      </c>
      <c r="T91" s="19">
        <f t="shared" si="9"/>
        <v>36</v>
      </c>
      <c r="U91" s="35"/>
      <c r="V91" s="35"/>
      <c r="W91" s="19"/>
      <c r="X91" s="17"/>
      <c r="Y91" s="17"/>
      <c r="Z91" s="19"/>
      <c r="AA91" s="17"/>
      <c r="AB91" s="17"/>
      <c r="AC91" s="19"/>
      <c r="AD91" s="17"/>
      <c r="AE91" s="17"/>
      <c r="AF91" s="19"/>
      <c r="AG91" s="17"/>
      <c r="AH91" s="17"/>
      <c r="AI91" s="17"/>
      <c r="AJ91" s="17"/>
      <c r="AK91" s="17"/>
      <c r="AL91" s="19"/>
      <c r="AM91" s="17"/>
      <c r="AN91" s="17"/>
      <c r="AO91" s="19"/>
      <c r="AP91" s="17"/>
      <c r="AQ91" s="17"/>
      <c r="AR91" s="19"/>
      <c r="AS91" s="17"/>
      <c r="AT91" s="17"/>
    </row>
    <row r="92" spans="2:46" ht="82.5" thickTop="1" thickBot="1">
      <c r="B92" s="15">
        <v>1</v>
      </c>
      <c r="C92" s="44">
        <f t="shared" si="7"/>
        <v>43500</v>
      </c>
      <c r="D92" s="44"/>
      <c r="E92" s="19"/>
      <c r="F92" s="17"/>
      <c r="G92" s="17"/>
      <c r="H92" s="19">
        <v>0</v>
      </c>
      <c r="I92" s="33" t="s">
        <v>106</v>
      </c>
      <c r="J92" s="17"/>
      <c r="K92" s="19">
        <f t="shared" si="4"/>
        <v>9</v>
      </c>
      <c r="L92" s="105" t="s">
        <v>179</v>
      </c>
      <c r="M92" s="42" t="s">
        <v>93</v>
      </c>
      <c r="N92" s="19">
        <f t="shared" si="5"/>
        <v>17</v>
      </c>
      <c r="O92" s="139" t="s">
        <v>91</v>
      </c>
      <c r="P92" s="26" t="s">
        <v>81</v>
      </c>
      <c r="Q92" s="130">
        <f t="shared" si="8"/>
        <v>26</v>
      </c>
      <c r="R92" s="189" t="s">
        <v>264</v>
      </c>
      <c r="S92" s="131" t="s">
        <v>228</v>
      </c>
      <c r="T92" s="19">
        <f t="shared" si="9"/>
        <v>35</v>
      </c>
      <c r="U92" s="23" t="s">
        <v>227</v>
      </c>
      <c r="V92" s="31" t="s">
        <v>221</v>
      </c>
      <c r="W92" s="19"/>
      <c r="X92" s="17"/>
      <c r="Y92" s="17"/>
      <c r="Z92" s="19"/>
      <c r="AA92" s="17"/>
      <c r="AB92" s="17"/>
      <c r="AC92" s="19"/>
      <c r="AD92" s="17"/>
      <c r="AE92" s="17"/>
      <c r="AF92" s="19"/>
      <c r="AG92" s="17"/>
      <c r="AH92" s="17"/>
      <c r="AI92" s="17"/>
      <c r="AJ92" s="17"/>
      <c r="AK92" s="17"/>
      <c r="AL92" s="19"/>
      <c r="AM92" s="17"/>
      <c r="AN92" s="17"/>
      <c r="AO92" s="19"/>
      <c r="AP92" s="17"/>
      <c r="AQ92" s="17"/>
      <c r="AR92" s="19"/>
      <c r="AS92" s="17"/>
      <c r="AT92" s="17"/>
    </row>
    <row r="93" spans="2:46" ht="102.75" thickTop="1" thickBot="1">
      <c r="B93" s="15">
        <f t="shared" si="6"/>
        <v>2</v>
      </c>
      <c r="C93" s="44">
        <f t="shared" si="7"/>
        <v>43507</v>
      </c>
      <c r="D93" s="127" t="s">
        <v>297</v>
      </c>
      <c r="E93" s="19"/>
      <c r="F93" s="17"/>
      <c r="G93" s="17"/>
      <c r="H93" s="19"/>
      <c r="I93" s="17"/>
      <c r="J93" s="17"/>
      <c r="K93" s="19">
        <f t="shared" si="4"/>
        <v>8</v>
      </c>
      <c r="L93" s="24" t="s">
        <v>160</v>
      </c>
      <c r="M93" s="17"/>
      <c r="N93" s="130">
        <f t="shared" si="5"/>
        <v>16</v>
      </c>
      <c r="O93" s="188" t="s">
        <v>83</v>
      </c>
      <c r="P93" s="190" t="s">
        <v>163</v>
      </c>
      <c r="Q93" s="134">
        <f t="shared" si="8"/>
        <v>25</v>
      </c>
      <c r="R93" s="141" t="s">
        <v>225</v>
      </c>
      <c r="S93" s="146" t="s">
        <v>229</v>
      </c>
      <c r="T93" s="19">
        <f t="shared" si="9"/>
        <v>34</v>
      </c>
      <c r="U93" s="104" t="s">
        <v>177</v>
      </c>
      <c r="V93" s="31"/>
      <c r="W93" s="19"/>
      <c r="X93" s="17"/>
      <c r="Y93" s="17"/>
      <c r="Z93" s="19"/>
      <c r="AA93" s="17"/>
      <c r="AB93" s="17"/>
      <c r="AC93" s="19"/>
      <c r="AD93" s="17"/>
      <c r="AE93" s="17"/>
      <c r="AF93" s="19"/>
      <c r="AG93" s="17"/>
      <c r="AH93" s="17"/>
      <c r="AI93" s="17"/>
      <c r="AJ93" s="17"/>
      <c r="AK93" s="17"/>
      <c r="AL93" s="19"/>
      <c r="AM93" s="17"/>
      <c r="AN93" s="17"/>
      <c r="AO93" s="19"/>
      <c r="AP93" s="17"/>
      <c r="AQ93" s="17"/>
      <c r="AR93" s="19"/>
      <c r="AS93" s="17"/>
      <c r="AT93" s="17"/>
    </row>
    <row r="94" spans="2:46" ht="143.25" thickTop="1" thickBot="1">
      <c r="B94" s="15">
        <f t="shared" si="6"/>
        <v>3</v>
      </c>
      <c r="C94" s="45">
        <f t="shared" si="7"/>
        <v>43514</v>
      </c>
      <c r="D94" s="45"/>
      <c r="E94" s="19"/>
      <c r="F94" s="17"/>
      <c r="G94" s="17"/>
      <c r="H94" s="19"/>
      <c r="I94" s="17"/>
      <c r="J94" s="17"/>
      <c r="K94" s="19">
        <f t="shared" si="4"/>
        <v>7</v>
      </c>
      <c r="L94" s="17"/>
      <c r="M94" s="17"/>
      <c r="N94" s="130">
        <f t="shared" si="5"/>
        <v>15</v>
      </c>
      <c r="O94" s="191" t="s">
        <v>200</v>
      </c>
      <c r="P94" s="144" t="s">
        <v>115</v>
      </c>
      <c r="Q94" s="192">
        <f t="shared" si="8"/>
        <v>24</v>
      </c>
      <c r="R94" s="193" t="s">
        <v>265</v>
      </c>
      <c r="S94" s="149" t="s">
        <v>226</v>
      </c>
      <c r="T94" s="145">
        <f t="shared" si="9"/>
        <v>33</v>
      </c>
      <c r="U94" s="23" t="s">
        <v>270</v>
      </c>
      <c r="V94" s="20"/>
      <c r="W94" s="19">
        <f t="shared" ref="W94:W134" si="10">W95+1</f>
        <v>41</v>
      </c>
      <c r="X94" s="103" t="s">
        <v>175</v>
      </c>
      <c r="Y94" s="17"/>
      <c r="Z94" s="19"/>
      <c r="AA94" s="17"/>
      <c r="AB94" s="17"/>
      <c r="AC94" s="19"/>
      <c r="AD94" s="17"/>
      <c r="AE94" s="17"/>
      <c r="AF94" s="19"/>
      <c r="AG94" s="17"/>
      <c r="AH94" s="17"/>
      <c r="AI94" s="17"/>
      <c r="AJ94" s="17"/>
      <c r="AK94" s="17"/>
      <c r="AL94" s="19"/>
      <c r="AM94" s="17"/>
      <c r="AN94" s="17"/>
      <c r="AO94" s="19"/>
      <c r="AP94" s="17"/>
      <c r="AQ94" s="17"/>
      <c r="AR94" s="19"/>
      <c r="AS94" s="17"/>
      <c r="AT94" s="17"/>
    </row>
    <row r="95" spans="2:46" ht="162.75" thickTop="1">
      <c r="B95" s="15">
        <f t="shared" si="6"/>
        <v>4</v>
      </c>
      <c r="C95" s="16">
        <f t="shared" si="7"/>
        <v>43521</v>
      </c>
      <c r="D95" s="16"/>
      <c r="E95" s="19"/>
      <c r="F95" s="17"/>
      <c r="G95" s="17"/>
      <c r="H95" s="19"/>
      <c r="I95" s="17"/>
      <c r="J95" s="17"/>
      <c r="K95" s="19">
        <f t="shared" si="4"/>
        <v>6</v>
      </c>
      <c r="L95" s="17"/>
      <c r="M95" s="17" t="s">
        <v>162</v>
      </c>
      <c r="N95" s="19">
        <f t="shared" si="5"/>
        <v>14</v>
      </c>
      <c r="O95" s="136"/>
      <c r="P95" s="142" t="s">
        <v>100</v>
      </c>
      <c r="Q95" s="137">
        <f t="shared" si="8"/>
        <v>23</v>
      </c>
      <c r="R95" s="143"/>
      <c r="S95" s="142" t="s">
        <v>266</v>
      </c>
      <c r="T95" s="19">
        <f t="shared" si="9"/>
        <v>32</v>
      </c>
      <c r="U95" s="147" t="s">
        <v>256</v>
      </c>
      <c r="V95" s="31" t="s">
        <v>107</v>
      </c>
      <c r="W95" s="19">
        <f t="shared" si="10"/>
        <v>40</v>
      </c>
      <c r="X95" s="17"/>
      <c r="Y95" s="17"/>
      <c r="Z95" s="19"/>
      <c r="AA95" s="17"/>
      <c r="AB95" s="17"/>
      <c r="AC95" s="19"/>
      <c r="AD95" s="17"/>
      <c r="AE95" s="17"/>
      <c r="AF95" s="19"/>
      <c r="AG95" s="17"/>
      <c r="AH95" s="17"/>
      <c r="AI95" s="17"/>
      <c r="AJ95" s="17"/>
      <c r="AK95" s="17"/>
      <c r="AL95" s="19"/>
      <c r="AM95" s="17"/>
      <c r="AN95" s="17"/>
      <c r="AO95" s="19"/>
      <c r="AP95" s="17"/>
      <c r="AQ95" s="17"/>
      <c r="AR95" s="19"/>
      <c r="AS95" s="17"/>
      <c r="AT95" s="17"/>
    </row>
    <row r="96" spans="2:46" ht="81">
      <c r="B96" s="15">
        <f t="shared" si="6"/>
        <v>5</v>
      </c>
      <c r="C96" s="37">
        <f t="shared" si="7"/>
        <v>43528</v>
      </c>
      <c r="D96" s="37"/>
      <c r="E96" s="19"/>
      <c r="F96" s="17"/>
      <c r="G96" s="17"/>
      <c r="H96" s="19"/>
      <c r="I96" s="17"/>
      <c r="J96" s="17"/>
      <c r="K96" s="19">
        <f t="shared" si="4"/>
        <v>5</v>
      </c>
      <c r="L96" s="17"/>
      <c r="M96" s="17"/>
      <c r="N96" s="19">
        <f t="shared" si="5"/>
        <v>13</v>
      </c>
      <c r="O96" s="24"/>
      <c r="P96" s="43"/>
      <c r="Q96" s="19">
        <f t="shared" si="8"/>
        <v>22</v>
      </c>
      <c r="R96" s="50" t="s">
        <v>244</v>
      </c>
      <c r="S96" s="20" t="s">
        <v>269</v>
      </c>
      <c r="T96" s="19">
        <f t="shared" si="9"/>
        <v>31</v>
      </c>
      <c r="U96" s="23" t="s">
        <v>271</v>
      </c>
      <c r="V96" s="20" t="s">
        <v>272</v>
      </c>
      <c r="W96" s="19">
        <f t="shared" si="10"/>
        <v>39</v>
      </c>
      <c r="X96" s="17"/>
      <c r="Y96" s="17"/>
      <c r="Z96" s="19"/>
      <c r="AA96" s="17"/>
      <c r="AB96" s="17"/>
      <c r="AC96" s="19"/>
      <c r="AD96" s="17"/>
      <c r="AE96" s="17"/>
      <c r="AF96" s="19"/>
      <c r="AG96" s="17"/>
      <c r="AH96" s="17"/>
      <c r="AI96" s="17"/>
      <c r="AJ96" s="17"/>
      <c r="AK96" s="17"/>
      <c r="AL96" s="19"/>
      <c r="AM96" s="17"/>
      <c r="AN96" s="17"/>
      <c r="AO96" s="19"/>
      <c r="AP96" s="17"/>
      <c r="AQ96" s="17"/>
      <c r="AR96" s="19"/>
      <c r="AS96" s="17"/>
      <c r="AT96" s="17"/>
    </row>
    <row r="97" spans="2:46" ht="121.5">
      <c r="B97" s="15">
        <f t="shared" si="6"/>
        <v>6</v>
      </c>
      <c r="C97" s="37">
        <f t="shared" si="7"/>
        <v>43535</v>
      </c>
      <c r="D97" s="127" t="s">
        <v>298</v>
      </c>
      <c r="E97" s="19"/>
      <c r="F97" s="17"/>
      <c r="G97" s="17"/>
      <c r="H97" s="19"/>
      <c r="I97" s="17"/>
      <c r="J97" s="17"/>
      <c r="K97" s="19">
        <f t="shared" si="4"/>
        <v>4</v>
      </c>
      <c r="L97" s="17"/>
      <c r="M97" s="17"/>
      <c r="N97" s="19">
        <f t="shared" si="5"/>
        <v>12</v>
      </c>
      <c r="O97" s="17"/>
      <c r="P97" s="40"/>
      <c r="Q97" s="19">
        <f t="shared" si="8"/>
        <v>21</v>
      </c>
      <c r="R97" s="28" t="s">
        <v>267</v>
      </c>
      <c r="S97" s="20" t="s">
        <v>57</v>
      </c>
      <c r="T97" s="19">
        <f t="shared" si="9"/>
        <v>30</v>
      </c>
      <c r="U97" s="23" t="s">
        <v>230</v>
      </c>
      <c r="V97" s="20" t="s">
        <v>259</v>
      </c>
      <c r="W97" s="19">
        <f t="shared" si="10"/>
        <v>38</v>
      </c>
      <c r="X97" s="103" t="s">
        <v>176</v>
      </c>
      <c r="Y97" s="17"/>
      <c r="Z97" s="19"/>
      <c r="AA97" s="17"/>
      <c r="AB97" s="17"/>
      <c r="AC97" s="19"/>
      <c r="AD97" s="17"/>
      <c r="AE97" s="17"/>
      <c r="AF97" s="19"/>
      <c r="AG97" s="17"/>
      <c r="AH97" s="17"/>
      <c r="AI97" s="17"/>
      <c r="AJ97" s="17"/>
      <c r="AK97" s="17"/>
      <c r="AL97" s="19"/>
      <c r="AM97" s="17"/>
      <c r="AN97" s="17"/>
      <c r="AO97" s="19"/>
      <c r="AP97" s="17"/>
      <c r="AQ97" s="17"/>
      <c r="AR97" s="19"/>
      <c r="AS97" s="17"/>
      <c r="AT97" s="17"/>
    </row>
    <row r="98" spans="2:46" ht="40.5">
      <c r="B98" s="15">
        <f t="shared" si="6"/>
        <v>7</v>
      </c>
      <c r="C98" s="37">
        <f t="shared" si="7"/>
        <v>43542</v>
      </c>
      <c r="D98" s="37"/>
      <c r="E98" s="19"/>
      <c r="F98" s="17"/>
      <c r="G98" s="17"/>
      <c r="H98" s="19"/>
      <c r="I98" s="17"/>
      <c r="J98" s="17"/>
      <c r="K98" s="19">
        <f t="shared" si="4"/>
        <v>3</v>
      </c>
      <c r="L98" s="17"/>
      <c r="M98" s="17"/>
      <c r="N98" s="19">
        <f t="shared" si="5"/>
        <v>11</v>
      </c>
      <c r="O98" s="24" t="s">
        <v>63</v>
      </c>
      <c r="P98" s="59" t="s">
        <v>69</v>
      </c>
      <c r="Q98" s="19">
        <f t="shared" si="8"/>
        <v>20</v>
      </c>
      <c r="R98" s="50" t="s">
        <v>183</v>
      </c>
      <c r="S98" s="26"/>
      <c r="T98" s="19">
        <f t="shared" si="9"/>
        <v>29</v>
      </c>
      <c r="U98" s="50" t="s">
        <v>273</v>
      </c>
      <c r="V98" s="20" t="s">
        <v>58</v>
      </c>
      <c r="W98" s="19">
        <f t="shared" si="10"/>
        <v>37</v>
      </c>
      <c r="X98" s="17"/>
      <c r="Y98" s="17"/>
      <c r="Z98" s="19"/>
      <c r="AA98" s="17"/>
      <c r="AB98" s="17"/>
      <c r="AC98" s="19"/>
      <c r="AD98" s="17"/>
      <c r="AE98" s="17"/>
      <c r="AF98" s="19"/>
      <c r="AG98" s="17"/>
      <c r="AH98" s="17"/>
      <c r="AI98" s="17"/>
      <c r="AJ98" s="17"/>
      <c r="AK98" s="17"/>
      <c r="AL98" s="19"/>
      <c r="AM98" s="17"/>
      <c r="AN98" s="17"/>
      <c r="AO98" s="19"/>
      <c r="AP98" s="17"/>
      <c r="AQ98" s="17"/>
      <c r="AR98" s="19"/>
      <c r="AS98" s="17"/>
      <c r="AT98" s="17"/>
    </row>
    <row r="99" spans="2:46" ht="102" thickBot="1">
      <c r="B99" s="38">
        <f t="shared" si="6"/>
        <v>8</v>
      </c>
      <c r="C99" s="37">
        <f t="shared" si="7"/>
        <v>43549</v>
      </c>
      <c r="D99" s="37"/>
      <c r="E99" s="19"/>
      <c r="F99" s="17"/>
      <c r="G99" s="17"/>
      <c r="H99" s="19"/>
      <c r="I99" s="17"/>
      <c r="J99" s="17"/>
      <c r="K99" s="19">
        <f t="shared" si="4"/>
        <v>2</v>
      </c>
      <c r="L99" s="17"/>
      <c r="M99" s="17"/>
      <c r="N99" s="19">
        <f t="shared" si="5"/>
        <v>10</v>
      </c>
      <c r="O99" s="28" t="s">
        <v>295</v>
      </c>
      <c r="P99" s="18" t="s">
        <v>71</v>
      </c>
      <c r="Q99" s="19">
        <f t="shared" si="8"/>
        <v>19</v>
      </c>
      <c r="R99" s="153" t="s">
        <v>64</v>
      </c>
      <c r="S99" s="26" t="s">
        <v>268</v>
      </c>
      <c r="T99" s="19">
        <f t="shared" si="9"/>
        <v>28</v>
      </c>
      <c r="U99" s="50" t="s">
        <v>235</v>
      </c>
      <c r="V99" s="18"/>
      <c r="W99" s="19">
        <f t="shared" si="10"/>
        <v>36</v>
      </c>
      <c r="X99" s="23" t="s">
        <v>227</v>
      </c>
      <c r="Y99" s="31" t="s">
        <v>221</v>
      </c>
      <c r="Z99" s="19"/>
      <c r="AA99" s="17"/>
      <c r="AB99" s="17"/>
      <c r="AC99" s="19"/>
      <c r="AD99" s="17"/>
      <c r="AE99" s="17"/>
      <c r="AF99" s="19"/>
      <c r="AG99" s="17"/>
      <c r="AH99" s="17"/>
      <c r="AI99" s="17"/>
      <c r="AJ99" s="17"/>
      <c r="AK99" s="17"/>
      <c r="AL99" s="19"/>
      <c r="AM99" s="17"/>
      <c r="AN99" s="17"/>
      <c r="AO99" s="19"/>
      <c r="AP99" s="17"/>
      <c r="AQ99" s="17"/>
      <c r="AR99" s="19"/>
      <c r="AS99" s="17"/>
      <c r="AT99" s="17"/>
    </row>
    <row r="100" spans="2:46" ht="143.25" thickTop="1" thickBot="1">
      <c r="B100" s="38">
        <f t="shared" si="6"/>
        <v>9</v>
      </c>
      <c r="C100" s="37">
        <f t="shared" si="7"/>
        <v>43556</v>
      </c>
      <c r="D100" s="37"/>
      <c r="E100" s="19"/>
      <c r="F100" s="17"/>
      <c r="G100" s="17"/>
      <c r="H100" s="19"/>
      <c r="I100" s="17"/>
      <c r="J100" s="17"/>
      <c r="K100" s="19">
        <f t="shared" si="4"/>
        <v>1</v>
      </c>
      <c r="L100" s="9" t="s">
        <v>105</v>
      </c>
      <c r="M100" s="17"/>
      <c r="N100" s="19">
        <f t="shared" si="5"/>
        <v>9</v>
      </c>
      <c r="O100" s="105" t="s">
        <v>179</v>
      </c>
      <c r="P100" s="42" t="s">
        <v>93</v>
      </c>
      <c r="Q100" s="130">
        <f t="shared" si="8"/>
        <v>18</v>
      </c>
      <c r="R100" s="188" t="s">
        <v>232</v>
      </c>
      <c r="S100" s="187" t="s">
        <v>96</v>
      </c>
      <c r="T100" s="19">
        <f t="shared" si="9"/>
        <v>27</v>
      </c>
      <c r="U100" s="135" t="s">
        <v>193</v>
      </c>
      <c r="V100" s="20"/>
      <c r="W100" s="19">
        <f t="shared" si="10"/>
        <v>35</v>
      </c>
      <c r="X100" s="23"/>
      <c r="Y100" s="31"/>
      <c r="Z100" s="19"/>
      <c r="AA100" s="32"/>
      <c r="AB100" s="20"/>
      <c r="AC100" s="19"/>
      <c r="AD100" s="32"/>
      <c r="AE100" s="20"/>
      <c r="AF100" s="19"/>
      <c r="AG100" s="32"/>
      <c r="AH100" s="20"/>
      <c r="AI100" s="20"/>
      <c r="AJ100" s="20"/>
      <c r="AK100" s="20"/>
      <c r="AL100" s="19"/>
      <c r="AM100" s="32"/>
      <c r="AN100" s="20"/>
      <c r="AO100" s="19"/>
      <c r="AP100" s="32"/>
      <c r="AQ100" s="20"/>
      <c r="AR100" s="19"/>
      <c r="AS100" s="32"/>
      <c r="AT100" s="20"/>
    </row>
    <row r="101" spans="2:46" ht="82.5" thickTop="1" thickBot="1">
      <c r="B101" s="38">
        <f t="shared" si="6"/>
        <v>10</v>
      </c>
      <c r="C101" s="37">
        <f t="shared" si="7"/>
        <v>43563</v>
      </c>
      <c r="D101" s="37"/>
      <c r="E101" s="19"/>
      <c r="F101" s="17"/>
      <c r="G101" s="17"/>
      <c r="H101" s="19"/>
      <c r="I101" s="17"/>
      <c r="J101" s="17"/>
      <c r="K101" s="19">
        <v>0</v>
      </c>
      <c r="L101" s="33" t="s">
        <v>106</v>
      </c>
      <c r="M101" s="17"/>
      <c r="N101" s="19">
        <f t="shared" si="5"/>
        <v>8</v>
      </c>
      <c r="O101" s="24" t="s">
        <v>160</v>
      </c>
      <c r="P101" s="17"/>
      <c r="Q101" s="19">
        <f t="shared" si="8"/>
        <v>17</v>
      </c>
      <c r="R101" s="139" t="s">
        <v>91</v>
      </c>
      <c r="S101" s="26" t="s">
        <v>165</v>
      </c>
      <c r="T101" s="130">
        <f t="shared" si="9"/>
        <v>26</v>
      </c>
      <c r="U101" s="189" t="s">
        <v>224</v>
      </c>
      <c r="V101" s="131" t="s">
        <v>274</v>
      </c>
      <c r="W101" s="19">
        <f t="shared" si="10"/>
        <v>34</v>
      </c>
      <c r="X101" s="104" t="s">
        <v>177</v>
      </c>
      <c r="Y101" s="31"/>
      <c r="Z101" s="19"/>
      <c r="AA101" s="128"/>
      <c r="AB101" s="20"/>
      <c r="AC101" s="19"/>
      <c r="AD101" s="128"/>
      <c r="AE101" s="20"/>
      <c r="AF101" s="19"/>
      <c r="AG101" s="128"/>
      <c r="AH101" s="20"/>
      <c r="AI101" s="20"/>
      <c r="AJ101" s="20"/>
      <c r="AK101" s="20"/>
      <c r="AL101" s="19"/>
      <c r="AM101" s="128"/>
      <c r="AN101" s="20"/>
      <c r="AO101" s="19"/>
      <c r="AP101" s="128"/>
      <c r="AQ101" s="20"/>
      <c r="AR101" s="19"/>
      <c r="AS101" s="128"/>
      <c r="AT101" s="20"/>
    </row>
    <row r="102" spans="2:46" ht="82.5" thickTop="1" thickBot="1">
      <c r="B102" s="38">
        <f t="shared" si="6"/>
        <v>11</v>
      </c>
      <c r="C102" s="37">
        <f t="shared" si="7"/>
        <v>43570</v>
      </c>
      <c r="D102" s="127" t="s">
        <v>297</v>
      </c>
      <c r="E102" s="19"/>
      <c r="F102" s="17"/>
      <c r="G102" s="17"/>
      <c r="H102" s="19"/>
      <c r="I102" s="17"/>
      <c r="J102" s="17"/>
      <c r="K102" s="19"/>
      <c r="L102" s="17"/>
      <c r="M102" s="17"/>
      <c r="N102" s="19">
        <f t="shared" si="5"/>
        <v>7</v>
      </c>
      <c r="O102" s="17"/>
      <c r="P102" s="17"/>
      <c r="Q102" s="130">
        <f t="shared" si="8"/>
        <v>16</v>
      </c>
      <c r="R102" s="188" t="s">
        <v>83</v>
      </c>
      <c r="S102" s="194" t="s">
        <v>77</v>
      </c>
      <c r="T102" s="134">
        <f t="shared" si="9"/>
        <v>25</v>
      </c>
      <c r="U102" s="141" t="s">
        <v>225</v>
      </c>
      <c r="V102" s="146" t="s">
        <v>260</v>
      </c>
      <c r="W102" s="19">
        <f t="shared" si="10"/>
        <v>33</v>
      </c>
      <c r="X102" s="23" t="s">
        <v>275</v>
      </c>
      <c r="Y102" s="20" t="s">
        <v>82</v>
      </c>
      <c r="Z102" s="19"/>
      <c r="AA102" s="32"/>
      <c r="AB102" s="20"/>
      <c r="AC102" s="19"/>
      <c r="AD102" s="32"/>
      <c r="AE102" s="20"/>
      <c r="AF102" s="19"/>
      <c r="AG102" s="32"/>
      <c r="AH102" s="20"/>
      <c r="AI102" s="20"/>
      <c r="AJ102" s="20"/>
      <c r="AK102" s="20"/>
      <c r="AL102" s="19"/>
      <c r="AM102" s="32"/>
      <c r="AN102" s="20"/>
      <c r="AO102" s="19"/>
      <c r="AP102" s="32"/>
      <c r="AQ102" s="20"/>
      <c r="AR102" s="19"/>
      <c r="AS102" s="32"/>
      <c r="AT102" s="20"/>
    </row>
    <row r="103" spans="2:46" ht="143.25" thickTop="1" thickBot="1">
      <c r="B103" s="38">
        <f t="shared" si="6"/>
        <v>12</v>
      </c>
      <c r="C103" s="37">
        <f t="shared" si="7"/>
        <v>43577</v>
      </c>
      <c r="D103" s="37"/>
      <c r="E103" s="19"/>
      <c r="F103" s="17"/>
      <c r="G103" s="17"/>
      <c r="H103" s="19"/>
      <c r="I103" s="17"/>
      <c r="J103" s="17"/>
      <c r="K103" s="19"/>
      <c r="L103" s="17"/>
      <c r="M103" s="17"/>
      <c r="N103" s="19">
        <f t="shared" si="5"/>
        <v>6</v>
      </c>
      <c r="O103" s="17"/>
      <c r="P103" s="17" t="s">
        <v>162</v>
      </c>
      <c r="Q103" s="130">
        <f t="shared" si="8"/>
        <v>15</v>
      </c>
      <c r="R103" s="191" t="s">
        <v>92</v>
      </c>
      <c r="S103" s="144" t="s">
        <v>99</v>
      </c>
      <c r="T103" s="192">
        <f t="shared" si="9"/>
        <v>24</v>
      </c>
      <c r="U103" s="193" t="s">
        <v>252</v>
      </c>
      <c r="V103" s="149" t="s">
        <v>226</v>
      </c>
      <c r="W103" s="145">
        <f t="shared" si="10"/>
        <v>32</v>
      </c>
      <c r="X103" s="23" t="s">
        <v>256</v>
      </c>
      <c r="Y103" s="31"/>
      <c r="Z103" s="19">
        <f t="shared" ref="Z103:Z143" si="11">Z104+1</f>
        <v>41</v>
      </c>
      <c r="AA103" s="23" t="s">
        <v>227</v>
      </c>
      <c r="AB103" s="31" t="s">
        <v>221</v>
      </c>
      <c r="AC103" s="19"/>
      <c r="AD103" s="128"/>
      <c r="AE103" s="20"/>
      <c r="AF103" s="19"/>
      <c r="AG103" s="128"/>
      <c r="AH103" s="20"/>
      <c r="AI103" s="20"/>
      <c r="AJ103" s="20"/>
      <c r="AK103" s="20"/>
      <c r="AL103" s="19"/>
      <c r="AM103" s="128"/>
      <c r="AN103" s="20"/>
      <c r="AO103" s="19"/>
      <c r="AP103" s="128"/>
      <c r="AQ103" s="20"/>
      <c r="AR103" s="19"/>
      <c r="AS103" s="128"/>
      <c r="AT103" s="20"/>
    </row>
    <row r="104" spans="2:46" ht="183" thickTop="1">
      <c r="B104" s="38">
        <f t="shared" si="6"/>
        <v>13</v>
      </c>
      <c r="C104" s="16">
        <f t="shared" si="7"/>
        <v>43584</v>
      </c>
      <c r="D104" s="16"/>
      <c r="E104" s="19"/>
      <c r="F104" s="17"/>
      <c r="G104" s="17"/>
      <c r="H104" s="19"/>
      <c r="I104" s="17"/>
      <c r="J104" s="17"/>
      <c r="K104" s="19"/>
      <c r="L104" s="17"/>
      <c r="M104" s="17"/>
      <c r="N104" s="19">
        <f t="shared" si="5"/>
        <v>5</v>
      </c>
      <c r="O104" s="17"/>
      <c r="P104" s="17"/>
      <c r="Q104" s="19">
        <f t="shared" si="8"/>
        <v>14</v>
      </c>
      <c r="R104" s="136"/>
      <c r="S104" s="142" t="s">
        <v>236</v>
      </c>
      <c r="T104" s="137">
        <f t="shared" si="9"/>
        <v>23</v>
      </c>
      <c r="U104" s="143" t="s">
        <v>251</v>
      </c>
      <c r="V104" s="142" t="s">
        <v>253</v>
      </c>
      <c r="W104" s="19">
        <f t="shared" si="10"/>
        <v>31</v>
      </c>
      <c r="X104" s="23" t="s">
        <v>257</v>
      </c>
      <c r="Y104" s="20" t="s">
        <v>258</v>
      </c>
      <c r="Z104" s="19">
        <f t="shared" si="11"/>
        <v>40</v>
      </c>
      <c r="AA104" s="23"/>
      <c r="AB104" s="32"/>
      <c r="AC104" s="19"/>
      <c r="AD104" s="32"/>
      <c r="AE104" s="20"/>
      <c r="AF104" s="19"/>
      <c r="AG104" s="32"/>
      <c r="AH104" s="20"/>
      <c r="AI104" s="20"/>
      <c r="AJ104" s="20"/>
      <c r="AK104" s="20"/>
      <c r="AL104" s="19"/>
      <c r="AM104" s="32"/>
      <c r="AN104" s="20"/>
      <c r="AO104" s="19"/>
      <c r="AP104" s="32"/>
      <c r="AQ104" s="20"/>
      <c r="AR104" s="19"/>
      <c r="AS104" s="32"/>
      <c r="AT104" s="20"/>
    </row>
    <row r="105" spans="2:46" ht="81">
      <c r="B105" s="38">
        <f t="shared" si="6"/>
        <v>14</v>
      </c>
      <c r="C105" s="16">
        <f t="shared" si="7"/>
        <v>43591</v>
      </c>
      <c r="D105" s="16"/>
      <c r="E105" s="19"/>
      <c r="F105" s="17"/>
      <c r="G105" s="17"/>
      <c r="H105" s="19"/>
      <c r="I105" s="17"/>
      <c r="J105" s="17"/>
      <c r="K105" s="19"/>
      <c r="L105" s="17"/>
      <c r="M105" s="17"/>
      <c r="N105" s="19">
        <f t="shared" si="5"/>
        <v>4</v>
      </c>
      <c r="O105" s="17"/>
      <c r="P105" s="17"/>
      <c r="Q105" s="19">
        <f t="shared" si="8"/>
        <v>13</v>
      </c>
      <c r="R105" s="24"/>
      <c r="S105" s="43" t="s">
        <v>237</v>
      </c>
      <c r="T105" s="19">
        <f t="shared" si="9"/>
        <v>22</v>
      </c>
      <c r="U105" s="50"/>
      <c r="V105" s="20" t="s">
        <v>57</v>
      </c>
      <c r="W105" s="19">
        <f t="shared" si="10"/>
        <v>30</v>
      </c>
      <c r="X105" s="23"/>
      <c r="Y105" s="20" t="s">
        <v>259</v>
      </c>
      <c r="Z105" s="19">
        <f t="shared" si="11"/>
        <v>39</v>
      </c>
      <c r="AA105" s="23"/>
      <c r="AB105" s="18"/>
      <c r="AC105" s="19"/>
      <c r="AD105" s="32"/>
      <c r="AE105" s="20"/>
      <c r="AF105" s="19"/>
      <c r="AG105" s="32"/>
      <c r="AH105" s="20"/>
      <c r="AI105" s="20"/>
      <c r="AJ105" s="20"/>
      <c r="AK105" s="20"/>
      <c r="AL105" s="19"/>
      <c r="AM105" s="32"/>
      <c r="AN105" s="20"/>
      <c r="AO105" s="19"/>
      <c r="AP105" s="32"/>
      <c r="AQ105" s="20"/>
      <c r="AR105" s="19"/>
      <c r="AS105" s="32"/>
      <c r="AT105" s="20"/>
    </row>
    <row r="106" spans="2:46" ht="121.5">
      <c r="B106" s="38">
        <f t="shared" si="6"/>
        <v>15</v>
      </c>
      <c r="C106" s="16">
        <f t="shared" si="7"/>
        <v>43598</v>
      </c>
      <c r="D106" s="127" t="s">
        <v>298</v>
      </c>
      <c r="E106" s="19"/>
      <c r="F106" s="17"/>
      <c r="G106" s="17"/>
      <c r="H106" s="19"/>
      <c r="I106" s="17"/>
      <c r="J106" s="17"/>
      <c r="K106" s="19"/>
      <c r="L106" s="17"/>
      <c r="M106" s="17"/>
      <c r="N106" s="19">
        <f t="shared" si="5"/>
        <v>3</v>
      </c>
      <c r="O106" s="17"/>
      <c r="P106" s="17"/>
      <c r="Q106" s="19">
        <f t="shared" si="8"/>
        <v>12</v>
      </c>
      <c r="R106" s="17"/>
      <c r="S106" s="40"/>
      <c r="T106" s="19">
        <f t="shared" si="9"/>
        <v>21</v>
      </c>
      <c r="U106" s="28" t="s">
        <v>250</v>
      </c>
      <c r="V106" s="43" t="s">
        <v>254</v>
      </c>
      <c r="W106" s="19">
        <f t="shared" si="10"/>
        <v>29</v>
      </c>
      <c r="X106" s="22" t="s">
        <v>273</v>
      </c>
      <c r="Y106" s="20" t="s">
        <v>58</v>
      </c>
      <c r="Z106" s="19">
        <f t="shared" si="11"/>
        <v>38</v>
      </c>
      <c r="AA106" s="23" t="s">
        <v>255</v>
      </c>
      <c r="AB106" s="20"/>
      <c r="AC106" s="19"/>
      <c r="AD106" s="32"/>
      <c r="AE106" s="32"/>
      <c r="AF106" s="19"/>
      <c r="AG106" s="32"/>
      <c r="AH106" s="32"/>
      <c r="AI106" s="32"/>
      <c r="AJ106" s="32"/>
      <c r="AK106" s="32"/>
      <c r="AL106" s="19"/>
      <c r="AM106" s="32"/>
      <c r="AN106" s="32"/>
      <c r="AO106" s="19"/>
      <c r="AP106" s="32"/>
      <c r="AQ106" s="32"/>
      <c r="AR106" s="19"/>
      <c r="AS106" s="32"/>
      <c r="AT106" s="32"/>
    </row>
    <row r="107" spans="2:46" ht="40.5">
      <c r="B107" s="38">
        <f t="shared" si="6"/>
        <v>16</v>
      </c>
      <c r="C107" s="45">
        <f t="shared" si="7"/>
        <v>43605</v>
      </c>
      <c r="D107" s="45"/>
      <c r="E107" s="19"/>
      <c r="F107" s="17"/>
      <c r="G107" s="17"/>
      <c r="H107" s="19"/>
      <c r="I107" s="17"/>
      <c r="J107" s="17"/>
      <c r="K107" s="19"/>
      <c r="L107" s="17"/>
      <c r="M107" s="17"/>
      <c r="N107" s="19">
        <f t="shared" si="5"/>
        <v>2</v>
      </c>
      <c r="O107" s="17"/>
      <c r="P107" s="17"/>
      <c r="Q107" s="19">
        <f t="shared" si="8"/>
        <v>11</v>
      </c>
      <c r="R107" s="24" t="s">
        <v>110</v>
      </c>
      <c r="S107" s="101" t="s">
        <v>161</v>
      </c>
      <c r="T107" s="19">
        <f t="shared" si="9"/>
        <v>20</v>
      </c>
      <c r="U107" s="50" t="s">
        <v>64</v>
      </c>
      <c r="V107" s="26"/>
      <c r="W107" s="19">
        <f t="shared" si="10"/>
        <v>28</v>
      </c>
      <c r="X107" s="22" t="s">
        <v>235</v>
      </c>
      <c r="Y107" s="18"/>
      <c r="Z107" s="19">
        <f t="shared" si="11"/>
        <v>37</v>
      </c>
      <c r="AA107" s="23" t="s">
        <v>256</v>
      </c>
      <c r="AB107" s="31"/>
      <c r="AC107" s="19"/>
      <c r="AD107" s="32"/>
      <c r="AE107" s="18"/>
      <c r="AF107" s="19"/>
      <c r="AG107" s="32"/>
      <c r="AH107" s="18"/>
      <c r="AI107" s="18"/>
      <c r="AJ107" s="18"/>
      <c r="AK107" s="18"/>
      <c r="AL107" s="19"/>
      <c r="AM107" s="32"/>
      <c r="AN107" s="18"/>
      <c r="AO107" s="19"/>
      <c r="AP107" s="32"/>
      <c r="AQ107" s="18"/>
      <c r="AR107" s="19"/>
      <c r="AS107" s="32"/>
      <c r="AT107" s="18"/>
    </row>
    <row r="108" spans="2:46" ht="102" thickBot="1">
      <c r="B108" s="38">
        <f t="shared" si="6"/>
        <v>17</v>
      </c>
      <c r="C108" s="45">
        <f t="shared" si="7"/>
        <v>43612</v>
      </c>
      <c r="D108" s="45"/>
      <c r="E108" s="19"/>
      <c r="F108" s="17"/>
      <c r="G108" s="17"/>
      <c r="H108" s="19"/>
      <c r="I108" s="17"/>
      <c r="J108" s="17"/>
      <c r="K108" s="19"/>
      <c r="L108" s="17"/>
      <c r="M108" s="17"/>
      <c r="N108" s="19">
        <f t="shared" si="5"/>
        <v>1</v>
      </c>
      <c r="O108" s="9" t="s">
        <v>105</v>
      </c>
      <c r="P108" s="17"/>
      <c r="Q108" s="19">
        <f t="shared" si="8"/>
        <v>10</v>
      </c>
      <c r="R108" s="28" t="s">
        <v>296</v>
      </c>
      <c r="S108" s="18" t="s">
        <v>71</v>
      </c>
      <c r="T108" s="19">
        <f t="shared" si="9"/>
        <v>19</v>
      </c>
      <c r="U108" s="153" t="s">
        <v>64</v>
      </c>
      <c r="V108" s="133" t="s">
        <v>268</v>
      </c>
      <c r="W108" s="134">
        <f t="shared" si="10"/>
        <v>27</v>
      </c>
      <c r="X108" s="135" t="s">
        <v>193</v>
      </c>
      <c r="Y108" s="146"/>
      <c r="Z108" s="19">
        <f t="shared" si="11"/>
        <v>36</v>
      </c>
      <c r="AA108" s="23" t="s">
        <v>257</v>
      </c>
      <c r="AB108" s="20"/>
      <c r="AC108" s="19"/>
      <c r="AD108" s="32"/>
      <c r="AE108" s="20"/>
      <c r="AF108" s="19"/>
      <c r="AG108" s="32"/>
      <c r="AH108" s="20"/>
      <c r="AI108" s="20"/>
      <c r="AJ108" s="20"/>
      <c r="AK108" s="20"/>
      <c r="AL108" s="19"/>
      <c r="AM108" s="32"/>
      <c r="AN108" s="20"/>
      <c r="AO108" s="19"/>
      <c r="AP108" s="32"/>
      <c r="AQ108" s="20"/>
      <c r="AR108" s="19"/>
      <c r="AS108" s="32"/>
      <c r="AT108" s="20"/>
    </row>
    <row r="109" spans="2:46" ht="143.25" thickTop="1" thickBot="1">
      <c r="B109" s="38">
        <f t="shared" si="6"/>
        <v>18</v>
      </c>
      <c r="C109" s="16">
        <f t="shared" si="7"/>
        <v>43619</v>
      </c>
      <c r="D109" s="16"/>
      <c r="E109" s="19"/>
      <c r="F109" s="17"/>
      <c r="G109" s="17"/>
      <c r="H109" s="19"/>
      <c r="I109" s="17"/>
      <c r="J109" s="17"/>
      <c r="K109" s="19"/>
      <c r="L109" s="17"/>
      <c r="M109" s="17"/>
      <c r="N109" s="19">
        <v>0</v>
      </c>
      <c r="O109" s="33" t="s">
        <v>106</v>
      </c>
      <c r="P109" s="17"/>
      <c r="Q109" s="19">
        <f t="shared" si="8"/>
        <v>9</v>
      </c>
      <c r="R109" s="105" t="s">
        <v>179</v>
      </c>
      <c r="S109" s="42" t="s">
        <v>93</v>
      </c>
      <c r="T109" s="130">
        <f t="shared" si="9"/>
        <v>18</v>
      </c>
      <c r="U109" s="188" t="s">
        <v>233</v>
      </c>
      <c r="V109" s="195" t="s">
        <v>96</v>
      </c>
      <c r="W109" s="192">
        <f t="shared" si="10"/>
        <v>26</v>
      </c>
      <c r="X109" s="189" t="s">
        <v>224</v>
      </c>
      <c r="Y109" s="149" t="s">
        <v>228</v>
      </c>
      <c r="Z109" s="145">
        <f t="shared" si="11"/>
        <v>35</v>
      </c>
      <c r="AA109" s="23"/>
      <c r="AB109" s="20" t="s">
        <v>313</v>
      </c>
      <c r="AC109" s="19"/>
      <c r="AD109" s="32"/>
      <c r="AE109" s="20"/>
      <c r="AF109" s="19"/>
      <c r="AG109" s="32"/>
      <c r="AH109" s="20"/>
      <c r="AI109" s="20"/>
      <c r="AJ109" s="20"/>
      <c r="AK109" s="20"/>
      <c r="AL109" s="19"/>
      <c r="AM109" s="32"/>
      <c r="AN109" s="20"/>
      <c r="AO109" s="19"/>
      <c r="AP109" s="32"/>
      <c r="AQ109" s="20"/>
      <c r="AR109" s="19"/>
      <c r="AS109" s="32"/>
      <c r="AT109" s="20"/>
    </row>
    <row r="110" spans="2:46" ht="82.5" thickTop="1" thickBot="1">
      <c r="B110" s="38">
        <f t="shared" si="6"/>
        <v>19</v>
      </c>
      <c r="C110" s="16">
        <f t="shared" si="7"/>
        <v>43626</v>
      </c>
      <c r="D110" s="127" t="s">
        <v>297</v>
      </c>
      <c r="E110" s="19"/>
      <c r="F110" s="17"/>
      <c r="G110" s="17"/>
      <c r="H110" s="19"/>
      <c r="I110" s="17"/>
      <c r="J110" s="17"/>
      <c r="K110" s="19"/>
      <c r="L110" s="17"/>
      <c r="M110" s="17"/>
      <c r="N110" s="19"/>
      <c r="O110" s="17"/>
      <c r="P110" s="17"/>
      <c r="Q110" s="19">
        <f t="shared" si="8"/>
        <v>8</v>
      </c>
      <c r="R110" s="24" t="s">
        <v>160</v>
      </c>
      <c r="S110" s="17"/>
      <c r="T110" s="19">
        <f t="shared" si="9"/>
        <v>17</v>
      </c>
      <c r="U110" s="139" t="s">
        <v>91</v>
      </c>
      <c r="V110" s="154" t="s">
        <v>166</v>
      </c>
      <c r="W110" s="140">
        <f t="shared" si="10"/>
        <v>25</v>
      </c>
      <c r="X110" s="141" t="s">
        <v>225</v>
      </c>
      <c r="Y110" s="155" t="s">
        <v>229</v>
      </c>
      <c r="Z110" s="19">
        <f t="shared" si="11"/>
        <v>34</v>
      </c>
      <c r="AA110" s="50" t="s">
        <v>64</v>
      </c>
      <c r="AB110" s="20" t="s">
        <v>314</v>
      </c>
      <c r="AC110" s="19"/>
      <c r="AD110" s="32"/>
      <c r="AE110" s="20"/>
      <c r="AF110" s="19"/>
      <c r="AG110" s="32"/>
      <c r="AH110" s="20"/>
      <c r="AI110" s="20"/>
      <c r="AJ110" s="20"/>
      <c r="AK110" s="20"/>
      <c r="AL110" s="19"/>
      <c r="AM110" s="32"/>
      <c r="AN110" s="20"/>
      <c r="AO110" s="19"/>
      <c r="AP110" s="32"/>
      <c r="AQ110" s="20"/>
      <c r="AR110" s="19"/>
      <c r="AS110" s="32"/>
      <c r="AT110" s="20"/>
    </row>
    <row r="111" spans="2:46" ht="183.75" thickTop="1" thickBot="1">
      <c r="B111" s="38">
        <f t="shared" si="6"/>
        <v>20</v>
      </c>
      <c r="C111" s="62">
        <f t="shared" si="7"/>
        <v>43633</v>
      </c>
      <c r="D111" s="62"/>
      <c r="E111" s="19"/>
      <c r="F111" s="17"/>
      <c r="G111" s="17"/>
      <c r="H111" s="19"/>
      <c r="I111" s="17"/>
      <c r="J111" s="17"/>
      <c r="K111" s="19"/>
      <c r="L111" s="17"/>
      <c r="M111" s="17"/>
      <c r="N111" s="19"/>
      <c r="O111" s="17"/>
      <c r="P111" s="17"/>
      <c r="Q111" s="19">
        <f t="shared" si="8"/>
        <v>7</v>
      </c>
      <c r="R111" s="17"/>
      <c r="S111" s="17"/>
      <c r="T111" s="130">
        <f t="shared" si="9"/>
        <v>16</v>
      </c>
      <c r="U111" s="188" t="s">
        <v>83</v>
      </c>
      <c r="V111" s="151" t="s">
        <v>77</v>
      </c>
      <c r="W111" s="152">
        <f t="shared" si="10"/>
        <v>24</v>
      </c>
      <c r="X111" s="193" t="s">
        <v>252</v>
      </c>
      <c r="Y111" s="149" t="s">
        <v>226</v>
      </c>
      <c r="Z111" s="19">
        <f t="shared" si="11"/>
        <v>33</v>
      </c>
      <c r="AA111" s="22" t="s">
        <v>235</v>
      </c>
      <c r="AB111" s="20" t="s">
        <v>318</v>
      </c>
      <c r="AC111" s="19"/>
      <c r="AD111" s="32"/>
      <c r="AE111" s="20"/>
      <c r="AF111" s="19"/>
      <c r="AG111" s="32"/>
      <c r="AH111" s="20"/>
      <c r="AI111" s="20"/>
      <c r="AJ111" s="20"/>
      <c r="AK111" s="20"/>
      <c r="AL111" s="19"/>
      <c r="AM111" s="32"/>
      <c r="AN111" s="20"/>
      <c r="AO111" s="19"/>
      <c r="AP111" s="32"/>
      <c r="AQ111" s="20"/>
      <c r="AR111" s="19"/>
      <c r="AS111" s="32"/>
      <c r="AT111" s="20"/>
    </row>
    <row r="112" spans="2:46" ht="183.75" thickTop="1" thickBot="1">
      <c r="B112" s="38">
        <f t="shared" si="6"/>
        <v>21</v>
      </c>
      <c r="C112" s="62">
        <f t="shared" si="7"/>
        <v>43640</v>
      </c>
      <c r="D112" s="62"/>
      <c r="E112" s="19"/>
      <c r="F112" s="17"/>
      <c r="G112" s="17"/>
      <c r="H112" s="19"/>
      <c r="I112" s="17"/>
      <c r="J112" s="17"/>
      <c r="K112" s="19"/>
      <c r="L112" s="17"/>
      <c r="M112" s="17"/>
      <c r="N112" s="19"/>
      <c r="O112" s="17"/>
      <c r="P112" s="17"/>
      <c r="Q112" s="19">
        <f t="shared" si="8"/>
        <v>6</v>
      </c>
      <c r="R112" s="17"/>
      <c r="S112" s="17" t="s">
        <v>162</v>
      </c>
      <c r="T112" s="19">
        <f t="shared" si="9"/>
        <v>15</v>
      </c>
      <c r="U112" s="136" t="s">
        <v>92</v>
      </c>
      <c r="V112" s="150" t="s">
        <v>99</v>
      </c>
      <c r="W112" s="137">
        <f t="shared" si="10"/>
        <v>23</v>
      </c>
      <c r="X112" s="143" t="s">
        <v>251</v>
      </c>
      <c r="Y112" s="142" t="s">
        <v>253</v>
      </c>
      <c r="Z112" s="19">
        <f t="shared" si="11"/>
        <v>32</v>
      </c>
      <c r="AA112" s="135" t="s">
        <v>193</v>
      </c>
      <c r="AB112" s="20"/>
      <c r="AC112" s="19">
        <f t="shared" ref="AC112:AC152" si="12">AC113+1</f>
        <v>41</v>
      </c>
      <c r="AD112" s="32"/>
      <c r="AE112" s="32"/>
      <c r="AF112" s="19"/>
      <c r="AG112" s="32"/>
      <c r="AH112" s="32"/>
      <c r="AI112" s="32"/>
      <c r="AJ112" s="32"/>
      <c r="AK112" s="32"/>
      <c r="AL112" s="19"/>
      <c r="AM112" s="32"/>
      <c r="AN112" s="32"/>
      <c r="AO112" s="19"/>
      <c r="AP112" s="32"/>
      <c r="AQ112" s="32"/>
      <c r="AR112" s="19"/>
      <c r="AS112" s="32"/>
      <c r="AT112" s="32"/>
    </row>
    <row r="113" spans="2:46" ht="42" thickTop="1" thickBot="1">
      <c r="B113" s="15">
        <f t="shared" si="6"/>
        <v>22</v>
      </c>
      <c r="C113" s="44">
        <f t="shared" si="7"/>
        <v>43647</v>
      </c>
      <c r="D113" s="44"/>
      <c r="E113" s="19"/>
      <c r="F113" s="17"/>
      <c r="G113" s="17"/>
      <c r="H113" s="19"/>
      <c r="I113" s="17"/>
      <c r="J113" s="17"/>
      <c r="K113" s="19"/>
      <c r="L113" s="17"/>
      <c r="M113" s="17"/>
      <c r="N113" s="19"/>
      <c r="O113" s="17"/>
      <c r="P113" s="17"/>
      <c r="Q113" s="19">
        <f t="shared" si="8"/>
        <v>5</v>
      </c>
      <c r="R113" s="17"/>
      <c r="S113" s="17"/>
      <c r="T113" s="19">
        <f t="shared" si="9"/>
        <v>14</v>
      </c>
      <c r="U113" s="24" t="s">
        <v>93</v>
      </c>
      <c r="V113" s="20" t="s">
        <v>100</v>
      </c>
      <c r="W113" s="19">
        <f t="shared" si="10"/>
        <v>22</v>
      </c>
      <c r="X113" s="50"/>
      <c r="Y113" s="20" t="s">
        <v>57</v>
      </c>
      <c r="Z113" s="130">
        <f t="shared" si="11"/>
        <v>31</v>
      </c>
      <c r="AA113" s="189" t="s">
        <v>224</v>
      </c>
      <c r="AB113" s="131"/>
      <c r="AC113" s="19">
        <f t="shared" si="12"/>
        <v>40</v>
      </c>
      <c r="AD113" s="128"/>
      <c r="AE113" s="18"/>
      <c r="AF113" s="19"/>
      <c r="AG113" s="128"/>
      <c r="AH113" s="18"/>
      <c r="AI113" s="18"/>
      <c r="AJ113" s="18"/>
      <c r="AK113" s="18"/>
      <c r="AL113" s="19"/>
      <c r="AM113" s="128"/>
      <c r="AN113" s="18"/>
      <c r="AO113" s="19"/>
      <c r="AP113" s="128"/>
      <c r="AQ113" s="18"/>
      <c r="AR113" s="19"/>
      <c r="AS113" s="128"/>
      <c r="AT113" s="18"/>
    </row>
    <row r="114" spans="2:46" ht="82.5" thickTop="1" thickBot="1">
      <c r="B114" s="38">
        <f t="shared" si="6"/>
        <v>23</v>
      </c>
      <c r="C114" s="37">
        <f t="shared" si="7"/>
        <v>43654</v>
      </c>
      <c r="D114" s="37"/>
      <c r="E114" s="19"/>
      <c r="F114" s="17"/>
      <c r="G114" s="17"/>
      <c r="H114" s="19"/>
      <c r="I114" s="17"/>
      <c r="J114" s="17"/>
      <c r="K114" s="19"/>
      <c r="L114" s="17"/>
      <c r="M114" s="17"/>
      <c r="N114" s="19"/>
      <c r="O114" s="17"/>
      <c r="P114" s="17"/>
      <c r="Q114" s="19">
        <f t="shared" si="8"/>
        <v>4</v>
      </c>
      <c r="R114" s="17"/>
      <c r="S114" s="17"/>
      <c r="T114" s="19">
        <f t="shared" si="9"/>
        <v>13</v>
      </c>
      <c r="U114" s="24"/>
      <c r="V114" s="43"/>
      <c r="W114" s="19">
        <f t="shared" si="10"/>
        <v>21</v>
      </c>
      <c r="X114" s="28" t="s">
        <v>250</v>
      </c>
      <c r="Y114" s="20" t="s">
        <v>57</v>
      </c>
      <c r="Z114" s="19">
        <f t="shared" si="11"/>
        <v>30</v>
      </c>
      <c r="AA114" s="141" t="s">
        <v>225</v>
      </c>
      <c r="AB114" s="20" t="s">
        <v>260</v>
      </c>
      <c r="AC114" s="19">
        <f t="shared" si="12"/>
        <v>39</v>
      </c>
      <c r="AD114" s="23" t="s">
        <v>227</v>
      </c>
      <c r="AE114" s="31" t="s">
        <v>221</v>
      </c>
      <c r="AF114" s="19"/>
      <c r="AG114" s="32"/>
      <c r="AH114" s="20"/>
      <c r="AI114" s="20"/>
      <c r="AJ114" s="20"/>
      <c r="AK114" s="20"/>
      <c r="AL114" s="19"/>
      <c r="AM114" s="32"/>
      <c r="AN114" s="20"/>
      <c r="AO114" s="19"/>
      <c r="AP114" s="32"/>
      <c r="AQ114" s="20"/>
      <c r="AR114" s="19"/>
      <c r="AS114" s="32"/>
      <c r="AT114" s="20"/>
    </row>
    <row r="115" spans="2:46" ht="183.75" thickTop="1" thickBot="1">
      <c r="B115" s="38">
        <f t="shared" si="6"/>
        <v>24</v>
      </c>
      <c r="C115" s="37">
        <f t="shared" si="7"/>
        <v>43661</v>
      </c>
      <c r="D115" s="127" t="s">
        <v>239</v>
      </c>
      <c r="E115" s="19"/>
      <c r="F115" s="17"/>
      <c r="G115" s="17"/>
      <c r="H115" s="19"/>
      <c r="I115" s="17"/>
      <c r="J115" s="17"/>
      <c r="K115" s="19"/>
      <c r="L115" s="17"/>
      <c r="M115" s="17"/>
      <c r="N115" s="19"/>
      <c r="O115" s="17"/>
      <c r="P115" s="17"/>
      <c r="Q115" s="19">
        <f t="shared" si="8"/>
        <v>3</v>
      </c>
      <c r="R115" s="17"/>
      <c r="S115" s="17"/>
      <c r="T115" s="19">
        <f t="shared" si="9"/>
        <v>12</v>
      </c>
      <c r="U115" s="17"/>
      <c r="V115" s="40"/>
      <c r="W115" s="19">
        <f t="shared" si="10"/>
        <v>20</v>
      </c>
      <c r="X115" s="50" t="s">
        <v>64</v>
      </c>
      <c r="Y115" s="26"/>
      <c r="Z115" s="130">
        <f t="shared" si="11"/>
        <v>29</v>
      </c>
      <c r="AA115" s="193" t="s">
        <v>252</v>
      </c>
      <c r="AB115" s="131" t="s">
        <v>226</v>
      </c>
      <c r="AC115" s="19">
        <f t="shared" si="12"/>
        <v>38</v>
      </c>
      <c r="AD115" s="23"/>
      <c r="AE115" s="32"/>
      <c r="AF115" s="19"/>
      <c r="AG115" s="32"/>
      <c r="AH115" s="32"/>
      <c r="AI115" s="32"/>
      <c r="AJ115" s="32"/>
      <c r="AK115" s="32"/>
      <c r="AL115" s="19"/>
      <c r="AM115" s="32"/>
      <c r="AN115" s="32"/>
      <c r="AO115" s="19"/>
      <c r="AP115" s="32"/>
      <c r="AQ115" s="32"/>
      <c r="AR115" s="19"/>
      <c r="AS115" s="32"/>
      <c r="AT115" s="32"/>
    </row>
    <row r="116" spans="2:46" ht="183.75" thickTop="1" thickBot="1">
      <c r="B116" s="38">
        <f t="shared" si="6"/>
        <v>25</v>
      </c>
      <c r="C116" s="37">
        <f t="shared" si="7"/>
        <v>43668</v>
      </c>
      <c r="D116" s="37"/>
      <c r="E116" s="19"/>
      <c r="F116" s="17"/>
      <c r="G116" s="17"/>
      <c r="H116" s="19"/>
      <c r="I116" s="17"/>
      <c r="J116" s="17"/>
      <c r="K116" s="19"/>
      <c r="L116" s="17"/>
      <c r="M116" s="17"/>
      <c r="N116" s="19"/>
      <c r="O116" s="17"/>
      <c r="P116" s="17"/>
      <c r="Q116" s="19">
        <f t="shared" si="8"/>
        <v>2</v>
      </c>
      <c r="R116" s="17"/>
      <c r="S116" s="17"/>
      <c r="T116" s="19">
        <f t="shared" si="9"/>
        <v>11</v>
      </c>
      <c r="U116" s="24" t="s">
        <v>110</v>
      </c>
      <c r="V116" s="101" t="s">
        <v>161</v>
      </c>
      <c r="W116" s="19">
        <f t="shared" si="10"/>
        <v>19</v>
      </c>
      <c r="X116" s="153" t="s">
        <v>64</v>
      </c>
      <c r="Y116" s="26" t="s">
        <v>268</v>
      </c>
      <c r="Z116" s="19">
        <f t="shared" si="11"/>
        <v>28</v>
      </c>
      <c r="AA116" s="143" t="s">
        <v>251</v>
      </c>
      <c r="AB116" s="20" t="s">
        <v>253</v>
      </c>
      <c r="AC116" s="19">
        <f t="shared" si="12"/>
        <v>37</v>
      </c>
      <c r="AD116" s="23"/>
      <c r="AE116" s="18"/>
      <c r="AF116" s="19"/>
      <c r="AG116" s="32"/>
      <c r="AH116" s="18"/>
      <c r="AI116" s="18"/>
      <c r="AJ116" s="18"/>
      <c r="AK116" s="18"/>
      <c r="AL116" s="19"/>
      <c r="AM116" s="32"/>
      <c r="AN116" s="18"/>
      <c r="AO116" s="19"/>
      <c r="AP116" s="32"/>
      <c r="AQ116" s="18"/>
      <c r="AR116" s="19"/>
      <c r="AS116" s="32"/>
      <c r="AT116" s="18"/>
    </row>
    <row r="117" spans="2:46" ht="163.5" thickTop="1" thickBot="1">
      <c r="B117" s="38">
        <f t="shared" si="6"/>
        <v>26</v>
      </c>
      <c r="C117" s="37">
        <f t="shared" si="7"/>
        <v>43675</v>
      </c>
      <c r="D117" s="37"/>
      <c r="E117" s="19"/>
      <c r="F117" s="17"/>
      <c r="G117" s="17"/>
      <c r="H117" s="19"/>
      <c r="I117" s="17"/>
      <c r="J117" s="17"/>
      <c r="K117" s="19"/>
      <c r="L117" s="17"/>
      <c r="M117" s="17"/>
      <c r="N117" s="19"/>
      <c r="O117" s="17"/>
      <c r="P117" s="17"/>
      <c r="Q117" s="19">
        <f t="shared" si="8"/>
        <v>1</v>
      </c>
      <c r="R117" s="9" t="s">
        <v>105</v>
      </c>
      <c r="S117" s="17"/>
      <c r="T117" s="19">
        <f t="shared" si="9"/>
        <v>10</v>
      </c>
      <c r="U117" s="28" t="s">
        <v>296</v>
      </c>
      <c r="V117" s="18" t="s">
        <v>71</v>
      </c>
      <c r="W117" s="130">
        <f t="shared" si="10"/>
        <v>18</v>
      </c>
      <c r="X117" s="188" t="s">
        <v>232</v>
      </c>
      <c r="Y117" s="190" t="s">
        <v>96</v>
      </c>
      <c r="Z117" s="134">
        <f t="shared" si="11"/>
        <v>27</v>
      </c>
      <c r="AA117" s="128"/>
      <c r="AB117" s="20" t="s">
        <v>57</v>
      </c>
      <c r="AC117" s="19">
        <f t="shared" si="12"/>
        <v>36</v>
      </c>
      <c r="AD117" s="23" t="s">
        <v>255</v>
      </c>
      <c r="AE117" s="20"/>
      <c r="AF117" s="19"/>
      <c r="AG117" s="32"/>
      <c r="AH117" s="20"/>
      <c r="AI117" s="20"/>
      <c r="AJ117" s="20"/>
      <c r="AK117" s="20"/>
      <c r="AL117" s="19"/>
      <c r="AM117" s="32"/>
      <c r="AN117" s="20"/>
      <c r="AO117" s="19"/>
      <c r="AP117" s="32"/>
      <c r="AQ117" s="20"/>
      <c r="AR117" s="19"/>
      <c r="AS117" s="32"/>
      <c r="AT117" s="20"/>
    </row>
    <row r="118" spans="2:46" ht="82.5" thickTop="1" thickBot="1">
      <c r="B118" s="38">
        <f t="shared" si="6"/>
        <v>27</v>
      </c>
      <c r="C118" s="37">
        <f t="shared" si="7"/>
        <v>43682</v>
      </c>
      <c r="D118" s="37"/>
      <c r="E118" s="19"/>
      <c r="F118" s="17"/>
      <c r="G118" s="17"/>
      <c r="H118" s="19"/>
      <c r="I118" s="17"/>
      <c r="J118" s="17"/>
      <c r="K118" s="19"/>
      <c r="L118" s="17"/>
      <c r="M118" s="17"/>
      <c r="N118" s="19"/>
      <c r="O118" s="17"/>
      <c r="P118" s="17"/>
      <c r="Q118" s="19">
        <v>0</v>
      </c>
      <c r="R118" s="33" t="s">
        <v>106</v>
      </c>
      <c r="S118" s="17"/>
      <c r="T118" s="19">
        <f t="shared" si="9"/>
        <v>9</v>
      </c>
      <c r="U118" s="25"/>
      <c r="V118" s="42" t="s">
        <v>93</v>
      </c>
      <c r="W118" s="130">
        <f t="shared" si="10"/>
        <v>17</v>
      </c>
      <c r="X118" s="197" t="s">
        <v>231</v>
      </c>
      <c r="Y118" s="159" t="s">
        <v>165</v>
      </c>
      <c r="Z118" s="160">
        <f t="shared" si="11"/>
        <v>26</v>
      </c>
      <c r="AA118" s="28" t="s">
        <v>250</v>
      </c>
      <c r="AB118" s="43" t="s">
        <v>254</v>
      </c>
      <c r="AC118" s="19">
        <f t="shared" si="12"/>
        <v>35</v>
      </c>
      <c r="AD118" s="23" t="s">
        <v>256</v>
      </c>
      <c r="AE118" s="31"/>
      <c r="AF118" s="19">
        <f t="shared" ref="AF118:AF161" si="13">AF119+1</f>
        <v>44</v>
      </c>
      <c r="AG118" s="32"/>
      <c r="AH118" s="20"/>
      <c r="AI118" s="20"/>
      <c r="AJ118" s="20"/>
      <c r="AK118" s="20"/>
      <c r="AL118" s="19"/>
      <c r="AM118" s="32"/>
      <c r="AN118" s="20"/>
      <c r="AO118" s="19"/>
      <c r="AP118" s="32"/>
      <c r="AQ118" s="20"/>
      <c r="AR118" s="19"/>
      <c r="AS118" s="32"/>
      <c r="AT118" s="20"/>
    </row>
    <row r="119" spans="2:46" ht="102.75" thickTop="1" thickBot="1">
      <c r="B119" s="38">
        <f t="shared" si="6"/>
        <v>28</v>
      </c>
      <c r="C119" s="16">
        <f t="shared" si="7"/>
        <v>43689</v>
      </c>
      <c r="D119" s="16"/>
      <c r="E119" s="19"/>
      <c r="F119" s="17"/>
      <c r="G119" s="17"/>
      <c r="H119" s="19"/>
      <c r="I119" s="17"/>
      <c r="J119" s="17"/>
      <c r="K119" s="19"/>
      <c r="L119" s="17"/>
      <c r="M119" s="17"/>
      <c r="N119" s="19"/>
      <c r="O119" s="17"/>
      <c r="P119" s="17"/>
      <c r="Q119" s="19"/>
      <c r="R119" s="17"/>
      <c r="S119" s="17"/>
      <c r="T119" s="19">
        <f t="shared" si="9"/>
        <v>8</v>
      </c>
      <c r="U119" s="24" t="s">
        <v>160</v>
      </c>
      <c r="V119" s="17"/>
      <c r="W119" s="130">
        <f t="shared" si="10"/>
        <v>16</v>
      </c>
      <c r="X119" s="188" t="s">
        <v>83</v>
      </c>
      <c r="Y119" s="196" t="s">
        <v>77</v>
      </c>
      <c r="Z119" s="140">
        <f t="shared" si="11"/>
        <v>25</v>
      </c>
      <c r="AA119" s="32"/>
      <c r="AB119" s="26"/>
      <c r="AC119" s="19">
        <f t="shared" si="12"/>
        <v>34</v>
      </c>
      <c r="AD119" s="23" t="s">
        <v>257</v>
      </c>
      <c r="AE119" s="20"/>
      <c r="AF119" s="19">
        <f t="shared" si="13"/>
        <v>43</v>
      </c>
      <c r="AG119" s="32"/>
      <c r="AH119" s="20"/>
      <c r="AI119" s="20"/>
      <c r="AJ119" s="20"/>
      <c r="AK119" s="20"/>
      <c r="AL119" s="19"/>
      <c r="AM119" s="32"/>
      <c r="AN119" s="20"/>
      <c r="AO119" s="19"/>
      <c r="AP119" s="32"/>
      <c r="AQ119" s="20"/>
      <c r="AR119" s="19"/>
      <c r="AS119" s="32"/>
      <c r="AT119" s="20"/>
    </row>
    <row r="120" spans="2:46" ht="81.75" thickTop="1">
      <c r="B120" s="38">
        <f t="shared" si="6"/>
        <v>29</v>
      </c>
      <c r="C120" s="16">
        <f t="shared" si="7"/>
        <v>43696</v>
      </c>
      <c r="D120" s="16"/>
      <c r="E120" s="19"/>
      <c r="F120" s="17"/>
      <c r="G120" s="17"/>
      <c r="H120" s="19"/>
      <c r="I120" s="17"/>
      <c r="J120" s="17"/>
      <c r="K120" s="19"/>
      <c r="L120" s="17"/>
      <c r="M120" s="17"/>
      <c r="N120" s="19"/>
      <c r="O120" s="17"/>
      <c r="P120" s="17"/>
      <c r="Q120" s="19"/>
      <c r="R120" s="17"/>
      <c r="S120" s="17"/>
      <c r="T120" s="19">
        <f t="shared" si="9"/>
        <v>7</v>
      </c>
      <c r="U120" s="17"/>
      <c r="V120" s="17"/>
      <c r="W120" s="130">
        <f t="shared" si="10"/>
        <v>15</v>
      </c>
      <c r="X120" s="173" t="s">
        <v>92</v>
      </c>
      <c r="Y120" s="161" t="s">
        <v>99</v>
      </c>
      <c r="Z120" s="160">
        <f t="shared" si="11"/>
        <v>24</v>
      </c>
      <c r="AA120" s="24"/>
      <c r="AB120" s="26" t="s">
        <v>302</v>
      </c>
      <c r="AC120" s="19">
        <f t="shared" si="12"/>
        <v>33</v>
      </c>
      <c r="AD120" s="23"/>
      <c r="AE120" s="20" t="s">
        <v>313</v>
      </c>
      <c r="AF120" s="19">
        <f t="shared" si="13"/>
        <v>42</v>
      </c>
      <c r="AG120" s="32"/>
      <c r="AH120" s="20"/>
      <c r="AI120" s="20"/>
      <c r="AJ120" s="20"/>
      <c r="AK120" s="20"/>
      <c r="AL120" s="19"/>
      <c r="AM120" s="32"/>
      <c r="AN120" s="20"/>
      <c r="AO120" s="19"/>
      <c r="AP120" s="32"/>
      <c r="AQ120" s="20"/>
      <c r="AR120" s="19"/>
      <c r="AS120" s="32"/>
      <c r="AT120" s="20"/>
    </row>
    <row r="121" spans="2:46" ht="60.75">
      <c r="B121" s="38">
        <f t="shared" si="6"/>
        <v>30</v>
      </c>
      <c r="C121" s="45">
        <f t="shared" si="7"/>
        <v>43703</v>
      </c>
      <c r="D121" s="45"/>
      <c r="E121" s="19"/>
      <c r="F121" s="17"/>
      <c r="G121" s="17"/>
      <c r="H121" s="19"/>
      <c r="I121" s="17"/>
      <c r="J121" s="17"/>
      <c r="K121" s="19"/>
      <c r="L121" s="17"/>
      <c r="M121" s="17"/>
      <c r="N121" s="19"/>
      <c r="O121" s="17"/>
      <c r="P121" s="17"/>
      <c r="Q121" s="19"/>
      <c r="R121" s="17"/>
      <c r="S121" s="17"/>
      <c r="T121" s="19">
        <f t="shared" si="9"/>
        <v>6</v>
      </c>
      <c r="U121" s="17"/>
      <c r="V121" s="17" t="s">
        <v>162</v>
      </c>
      <c r="W121" s="19">
        <f t="shared" si="10"/>
        <v>14</v>
      </c>
      <c r="X121" s="136" t="s">
        <v>93</v>
      </c>
      <c r="Y121" s="142" t="s">
        <v>100</v>
      </c>
      <c r="Z121" s="137">
        <f t="shared" si="11"/>
        <v>23</v>
      </c>
      <c r="AA121" s="24"/>
      <c r="AB121" s="26" t="s">
        <v>315</v>
      </c>
      <c r="AC121" s="19">
        <f t="shared" si="12"/>
        <v>32</v>
      </c>
      <c r="AD121" s="50" t="s">
        <v>64</v>
      </c>
      <c r="AE121" s="32"/>
      <c r="AF121" s="19">
        <f t="shared" si="13"/>
        <v>41</v>
      </c>
      <c r="AG121" s="32"/>
      <c r="AH121" s="32"/>
      <c r="AI121" s="32"/>
      <c r="AJ121" s="32"/>
      <c r="AK121" s="32"/>
      <c r="AL121" s="19"/>
      <c r="AM121" s="32"/>
      <c r="AN121" s="32"/>
      <c r="AO121" s="19"/>
      <c r="AP121" s="32"/>
      <c r="AQ121" s="32"/>
      <c r="AR121" s="19"/>
      <c r="AS121" s="32"/>
      <c r="AT121" s="32"/>
    </row>
    <row r="122" spans="2:46" ht="81.75" thickBot="1">
      <c r="B122" s="38">
        <f t="shared" si="6"/>
        <v>31</v>
      </c>
      <c r="C122" s="45">
        <f t="shared" si="7"/>
        <v>43710</v>
      </c>
      <c r="D122" s="45"/>
      <c r="E122" s="19"/>
      <c r="F122" s="17"/>
      <c r="G122" s="17"/>
      <c r="H122" s="19"/>
      <c r="I122" s="17"/>
      <c r="J122" s="17"/>
      <c r="K122" s="19"/>
      <c r="L122" s="17"/>
      <c r="M122" s="17"/>
      <c r="N122" s="19"/>
      <c r="O122" s="17"/>
      <c r="P122" s="17"/>
      <c r="Q122" s="19"/>
      <c r="R122" s="17"/>
      <c r="S122" s="17"/>
      <c r="T122" s="19">
        <f t="shared" si="9"/>
        <v>5</v>
      </c>
      <c r="U122" s="17"/>
      <c r="V122" s="17"/>
      <c r="W122" s="19">
        <f t="shared" si="10"/>
        <v>13</v>
      </c>
      <c r="X122" s="24"/>
      <c r="Y122" s="43"/>
      <c r="Z122" s="19">
        <f t="shared" si="11"/>
        <v>22</v>
      </c>
      <c r="AA122" s="132" t="s">
        <v>231</v>
      </c>
      <c r="AB122" s="58"/>
      <c r="AC122" s="19">
        <f t="shared" si="12"/>
        <v>31</v>
      </c>
      <c r="AD122" s="22" t="s">
        <v>235</v>
      </c>
      <c r="AE122" s="18" t="s">
        <v>319</v>
      </c>
      <c r="AF122" s="19">
        <f t="shared" si="13"/>
        <v>40</v>
      </c>
      <c r="AG122" s="23" t="s">
        <v>227</v>
      </c>
      <c r="AH122" s="31" t="s">
        <v>221</v>
      </c>
      <c r="AI122" s="31"/>
      <c r="AJ122" s="31"/>
      <c r="AK122" s="31"/>
      <c r="AL122" s="19"/>
      <c r="AM122" s="128"/>
      <c r="AN122" s="18"/>
      <c r="AO122" s="19"/>
      <c r="AP122" s="128"/>
      <c r="AQ122" s="18"/>
      <c r="AR122" s="19"/>
      <c r="AS122" s="128"/>
      <c r="AT122" s="18"/>
    </row>
    <row r="123" spans="2:46" ht="82.5" thickTop="1" thickBot="1">
      <c r="B123" s="38">
        <f t="shared" si="6"/>
        <v>32</v>
      </c>
      <c r="C123" s="16">
        <f t="shared" si="7"/>
        <v>43717</v>
      </c>
      <c r="D123" s="127" t="s">
        <v>239</v>
      </c>
      <c r="E123" s="19"/>
      <c r="F123" s="17"/>
      <c r="G123" s="17"/>
      <c r="H123" s="19"/>
      <c r="I123" s="17"/>
      <c r="J123" s="17"/>
      <c r="K123" s="19"/>
      <c r="L123" s="17"/>
      <c r="M123" s="17"/>
      <c r="N123" s="19"/>
      <c r="O123" s="17"/>
      <c r="P123" s="17"/>
      <c r="Q123" s="19"/>
      <c r="R123" s="17"/>
      <c r="S123" s="17"/>
      <c r="T123" s="19">
        <f t="shared" si="9"/>
        <v>4</v>
      </c>
      <c r="U123" s="17"/>
      <c r="V123" s="17"/>
      <c r="W123" s="19">
        <f t="shared" si="10"/>
        <v>12</v>
      </c>
      <c r="X123" s="24"/>
      <c r="Y123" s="43"/>
      <c r="Z123" s="130">
        <f t="shared" si="11"/>
        <v>21</v>
      </c>
      <c r="AA123" s="188" t="s">
        <v>83</v>
      </c>
      <c r="AB123" s="194" t="s">
        <v>77</v>
      </c>
      <c r="AC123" s="19">
        <f t="shared" si="12"/>
        <v>30</v>
      </c>
      <c r="AD123" s="135" t="s">
        <v>193</v>
      </c>
      <c r="AE123" s="20"/>
      <c r="AF123" s="19">
        <f t="shared" si="13"/>
        <v>39</v>
      </c>
      <c r="AG123" s="23"/>
      <c r="AH123" s="32"/>
      <c r="AI123" s="32"/>
      <c r="AJ123" s="32"/>
      <c r="AK123" s="32"/>
      <c r="AL123" s="19"/>
      <c r="AM123" s="32"/>
      <c r="AN123" s="20"/>
      <c r="AO123" s="19"/>
      <c r="AP123" s="32"/>
      <c r="AQ123" s="20"/>
      <c r="AR123" s="19"/>
      <c r="AS123" s="32"/>
      <c r="AT123" s="20"/>
    </row>
    <row r="124" spans="2:46" ht="62.25" thickTop="1" thickBot="1">
      <c r="B124" s="38">
        <f t="shared" si="6"/>
        <v>33</v>
      </c>
      <c r="C124" s="16">
        <f t="shared" si="7"/>
        <v>43724</v>
      </c>
      <c r="D124" s="16"/>
      <c r="E124" s="19"/>
      <c r="F124" s="17"/>
      <c r="G124" s="17"/>
      <c r="H124" s="19"/>
      <c r="I124" s="17"/>
      <c r="J124" s="17"/>
      <c r="K124" s="19"/>
      <c r="L124" s="17"/>
      <c r="M124" s="17"/>
      <c r="N124" s="19"/>
      <c r="O124" s="17"/>
      <c r="P124" s="17"/>
      <c r="Q124" s="19"/>
      <c r="R124" s="17"/>
      <c r="S124" s="17"/>
      <c r="T124" s="19">
        <f t="shared" si="9"/>
        <v>3</v>
      </c>
      <c r="U124" s="17"/>
      <c r="V124" s="17"/>
      <c r="W124" s="19">
        <f t="shared" si="10"/>
        <v>11</v>
      </c>
      <c r="X124" s="24" t="s">
        <v>110</v>
      </c>
      <c r="Y124" s="101" t="s">
        <v>161</v>
      </c>
      <c r="Z124" s="19">
        <f t="shared" si="11"/>
        <v>20</v>
      </c>
      <c r="AA124" s="191" t="s">
        <v>92</v>
      </c>
      <c r="AB124" s="144" t="s">
        <v>320</v>
      </c>
      <c r="AC124" s="130">
        <f t="shared" si="12"/>
        <v>29</v>
      </c>
      <c r="AD124" s="189" t="s">
        <v>224</v>
      </c>
      <c r="AE124" s="131"/>
      <c r="AF124" s="19">
        <f t="shared" si="13"/>
        <v>38</v>
      </c>
      <c r="AG124" s="23"/>
      <c r="AH124" s="18"/>
      <c r="AI124" s="18"/>
      <c r="AJ124" s="18"/>
      <c r="AK124" s="18"/>
      <c r="AL124" s="19"/>
      <c r="AM124" s="32"/>
      <c r="AN124" s="32"/>
      <c r="AO124" s="19"/>
      <c r="AP124" s="32"/>
      <c r="AQ124" s="32"/>
      <c r="AR124" s="19"/>
      <c r="AS124" s="32"/>
      <c r="AT124" s="32"/>
    </row>
    <row r="125" spans="2:46" ht="42" thickTop="1" thickBot="1">
      <c r="B125" s="38">
        <f t="shared" si="6"/>
        <v>34</v>
      </c>
      <c r="C125" s="16">
        <f t="shared" si="7"/>
        <v>43731</v>
      </c>
      <c r="D125" s="16"/>
      <c r="E125" s="19"/>
      <c r="F125" s="17"/>
      <c r="G125" s="17"/>
      <c r="H125" s="19"/>
      <c r="I125" s="17"/>
      <c r="J125" s="17"/>
      <c r="K125" s="19"/>
      <c r="L125" s="17"/>
      <c r="M125" s="17"/>
      <c r="N125" s="19"/>
      <c r="O125" s="17"/>
      <c r="P125" s="17"/>
      <c r="Q125" s="19"/>
      <c r="R125" s="17"/>
      <c r="S125" s="17"/>
      <c r="T125" s="19">
        <f t="shared" si="9"/>
        <v>2</v>
      </c>
      <c r="U125" s="17"/>
      <c r="V125" s="17"/>
      <c r="W125" s="19">
        <f t="shared" si="10"/>
        <v>10</v>
      </c>
      <c r="X125" s="28" t="s">
        <v>296</v>
      </c>
      <c r="Y125" s="18" t="s">
        <v>71</v>
      </c>
      <c r="Z125" s="19">
        <f t="shared" si="11"/>
        <v>19</v>
      </c>
      <c r="AA125" s="139"/>
      <c r="AB125" s="155" t="s">
        <v>100</v>
      </c>
      <c r="AC125" s="134">
        <f t="shared" si="12"/>
        <v>28</v>
      </c>
      <c r="AD125" s="141" t="s">
        <v>225</v>
      </c>
      <c r="AE125" s="146" t="s">
        <v>260</v>
      </c>
      <c r="AF125" s="19">
        <f t="shared" si="13"/>
        <v>37</v>
      </c>
      <c r="AG125" s="23" t="s">
        <v>255</v>
      </c>
      <c r="AH125" s="20"/>
      <c r="AI125" s="20"/>
      <c r="AJ125" s="20"/>
      <c r="AK125" s="20"/>
      <c r="AL125" s="19"/>
      <c r="AM125" s="32"/>
      <c r="AN125" s="18"/>
      <c r="AO125" s="19"/>
      <c r="AP125" s="32"/>
      <c r="AQ125" s="18"/>
      <c r="AR125" s="19"/>
      <c r="AS125" s="32"/>
      <c r="AT125" s="18"/>
    </row>
    <row r="126" spans="2:46" ht="183.75" thickTop="1" thickBot="1">
      <c r="B126" s="38">
        <f t="shared" si="6"/>
        <v>35</v>
      </c>
      <c r="C126" s="16">
        <f t="shared" si="7"/>
        <v>43738</v>
      </c>
      <c r="D126" s="16"/>
      <c r="E126" s="19"/>
      <c r="F126" s="17"/>
      <c r="G126" s="17"/>
      <c r="H126" s="19"/>
      <c r="I126" s="17"/>
      <c r="J126" s="17"/>
      <c r="K126" s="19"/>
      <c r="L126" s="17"/>
      <c r="M126" s="17"/>
      <c r="N126" s="19"/>
      <c r="O126" s="17"/>
      <c r="P126" s="17"/>
      <c r="Q126" s="19"/>
      <c r="R126" s="17"/>
      <c r="S126" s="17"/>
      <c r="T126" s="19">
        <f t="shared" si="9"/>
        <v>1</v>
      </c>
      <c r="U126" s="9" t="s">
        <v>105</v>
      </c>
      <c r="V126" s="17"/>
      <c r="W126" s="19">
        <f t="shared" si="10"/>
        <v>9</v>
      </c>
      <c r="X126" s="25"/>
      <c r="Y126" s="42" t="s">
        <v>93</v>
      </c>
      <c r="Z126" s="130">
        <f t="shared" si="11"/>
        <v>18</v>
      </c>
      <c r="AA126" s="177"/>
      <c r="AB126" s="178"/>
      <c r="AC126" s="152">
        <f t="shared" si="12"/>
        <v>27</v>
      </c>
      <c r="AD126" s="193" t="s">
        <v>252</v>
      </c>
      <c r="AE126" s="149" t="s">
        <v>226</v>
      </c>
      <c r="AF126" s="145">
        <f t="shared" si="13"/>
        <v>36</v>
      </c>
      <c r="AG126" s="23" t="s">
        <v>256</v>
      </c>
      <c r="AH126" s="31"/>
      <c r="AI126" s="31"/>
      <c r="AJ126" s="31"/>
      <c r="AK126" s="31"/>
      <c r="AL126" s="19">
        <f t="shared" ref="AL126:AL169" si="14">AL127+1</f>
        <v>44</v>
      </c>
      <c r="AM126" s="32"/>
      <c r="AN126" s="20"/>
      <c r="AO126" s="19"/>
      <c r="AP126" s="32"/>
      <c r="AQ126" s="20"/>
      <c r="AR126" s="19"/>
      <c r="AS126" s="32"/>
      <c r="AT126" s="20"/>
    </row>
    <row r="127" spans="2:46" ht="183" thickTop="1">
      <c r="B127" s="38">
        <f t="shared" si="6"/>
        <v>36</v>
      </c>
      <c r="C127" s="16">
        <f t="shared" si="7"/>
        <v>43745</v>
      </c>
      <c r="D127" s="16"/>
      <c r="E127" s="19"/>
      <c r="F127" s="17"/>
      <c r="G127" s="17"/>
      <c r="H127" s="19"/>
      <c r="I127" s="17"/>
      <c r="J127" s="17"/>
      <c r="K127" s="19"/>
      <c r="L127" s="17"/>
      <c r="M127" s="17"/>
      <c r="N127" s="19"/>
      <c r="O127" s="17"/>
      <c r="P127" s="17"/>
      <c r="Q127" s="19"/>
      <c r="R127" s="17"/>
      <c r="S127" s="17"/>
      <c r="T127" s="19">
        <v>0</v>
      </c>
      <c r="U127" s="33" t="s">
        <v>106</v>
      </c>
      <c r="V127" s="17"/>
      <c r="W127" s="19">
        <f t="shared" si="10"/>
        <v>8</v>
      </c>
      <c r="X127" s="24" t="s">
        <v>160</v>
      </c>
      <c r="Y127" s="17"/>
      <c r="Z127" s="19">
        <f t="shared" si="11"/>
        <v>17</v>
      </c>
      <c r="AA127" s="136"/>
      <c r="AB127" s="142" t="s">
        <v>305</v>
      </c>
      <c r="AC127" s="137">
        <f t="shared" si="12"/>
        <v>26</v>
      </c>
      <c r="AD127" s="143" t="s">
        <v>251</v>
      </c>
      <c r="AE127" s="142" t="s">
        <v>253</v>
      </c>
      <c r="AF127" s="19">
        <f t="shared" si="13"/>
        <v>35</v>
      </c>
      <c r="AG127" s="23" t="s">
        <v>257</v>
      </c>
      <c r="AH127" s="20"/>
      <c r="AI127" s="20"/>
      <c r="AJ127" s="20"/>
      <c r="AK127" s="20"/>
      <c r="AL127" s="19">
        <f t="shared" si="14"/>
        <v>43</v>
      </c>
      <c r="AM127" s="32"/>
      <c r="AN127" s="20"/>
      <c r="AO127" s="19"/>
      <c r="AP127" s="32"/>
      <c r="AQ127" s="20"/>
      <c r="AR127" s="19"/>
      <c r="AS127" s="32"/>
      <c r="AT127" s="20"/>
    </row>
    <row r="128" spans="2:46" ht="81">
      <c r="B128" s="15">
        <f t="shared" si="6"/>
        <v>37</v>
      </c>
      <c r="C128" s="37">
        <f t="shared" si="7"/>
        <v>43752</v>
      </c>
      <c r="D128" s="37"/>
      <c r="E128" s="19"/>
      <c r="F128" s="17"/>
      <c r="G128" s="17"/>
      <c r="H128" s="19"/>
      <c r="I128" s="17"/>
      <c r="J128" s="17"/>
      <c r="K128" s="19"/>
      <c r="L128" s="17"/>
      <c r="M128" s="17"/>
      <c r="N128" s="19"/>
      <c r="O128" s="17"/>
      <c r="P128" s="17"/>
      <c r="Q128" s="19"/>
      <c r="R128" s="17"/>
      <c r="S128" s="17"/>
      <c r="T128" s="19"/>
      <c r="U128" s="17"/>
      <c r="V128" s="17"/>
      <c r="W128" s="19">
        <f t="shared" si="10"/>
        <v>7</v>
      </c>
      <c r="X128" s="17"/>
      <c r="Y128" s="17"/>
      <c r="Z128" s="19">
        <f t="shared" si="11"/>
        <v>16</v>
      </c>
      <c r="AA128" s="24"/>
      <c r="AB128" s="52"/>
      <c r="AC128" s="19">
        <f t="shared" si="12"/>
        <v>25</v>
      </c>
      <c r="AD128" s="128"/>
      <c r="AE128" s="20" t="s">
        <v>303</v>
      </c>
      <c r="AF128" s="19">
        <f t="shared" si="13"/>
        <v>34</v>
      </c>
      <c r="AG128" s="23"/>
      <c r="AH128" s="20" t="s">
        <v>313</v>
      </c>
      <c r="AI128" s="20"/>
      <c r="AJ128" s="20"/>
      <c r="AK128" s="20"/>
      <c r="AL128" s="19">
        <f t="shared" si="14"/>
        <v>42</v>
      </c>
      <c r="AM128" s="32"/>
      <c r="AN128" s="20"/>
      <c r="AO128" s="19"/>
      <c r="AP128" s="32"/>
      <c r="AQ128" s="20"/>
      <c r="AR128" s="19"/>
      <c r="AS128" s="32"/>
      <c r="AT128" s="20"/>
    </row>
    <row r="129" spans="2:46" ht="81">
      <c r="B129" s="38">
        <f t="shared" si="6"/>
        <v>38</v>
      </c>
      <c r="C129" s="37">
        <f t="shared" si="7"/>
        <v>43759</v>
      </c>
      <c r="D129" s="37"/>
      <c r="E129" s="19"/>
      <c r="F129" s="17"/>
      <c r="G129" s="17"/>
      <c r="H129" s="19"/>
      <c r="I129" s="17"/>
      <c r="J129" s="17"/>
      <c r="K129" s="19"/>
      <c r="L129" s="17"/>
      <c r="M129" s="17"/>
      <c r="N129" s="19"/>
      <c r="O129" s="17"/>
      <c r="P129" s="17"/>
      <c r="Q129" s="19"/>
      <c r="R129" s="17"/>
      <c r="S129" s="17"/>
      <c r="T129" s="19"/>
      <c r="U129" s="17"/>
      <c r="V129" s="17"/>
      <c r="W129" s="19">
        <f t="shared" si="10"/>
        <v>6</v>
      </c>
      <c r="X129" s="17"/>
      <c r="Y129" s="17" t="s">
        <v>162</v>
      </c>
      <c r="Z129" s="19">
        <f t="shared" si="11"/>
        <v>15</v>
      </c>
      <c r="AA129" s="24"/>
      <c r="AB129" s="52"/>
      <c r="AC129" s="19">
        <f t="shared" si="12"/>
        <v>24</v>
      </c>
      <c r="AD129" s="28" t="s">
        <v>250</v>
      </c>
      <c r="AE129" s="43" t="s">
        <v>254</v>
      </c>
      <c r="AF129" s="19">
        <f t="shared" si="13"/>
        <v>33</v>
      </c>
      <c r="AG129" s="50" t="s">
        <v>64</v>
      </c>
      <c r="AH129" s="32"/>
      <c r="AI129" s="32"/>
      <c r="AJ129" s="32"/>
      <c r="AK129" s="32"/>
      <c r="AL129" s="19">
        <f t="shared" si="14"/>
        <v>41</v>
      </c>
      <c r="AM129" s="23" t="s">
        <v>227</v>
      </c>
      <c r="AN129" s="31" t="s">
        <v>221</v>
      </c>
      <c r="AO129" s="19"/>
      <c r="AP129" s="32"/>
      <c r="AQ129" s="20"/>
      <c r="AR129" s="19"/>
      <c r="AS129" s="32"/>
      <c r="AT129" s="20"/>
    </row>
    <row r="130" spans="2:46" ht="40.5">
      <c r="B130" s="38">
        <f t="shared" si="6"/>
        <v>39</v>
      </c>
      <c r="C130" s="37">
        <f t="shared" si="7"/>
        <v>43766</v>
      </c>
      <c r="D130" s="37"/>
      <c r="E130" s="19"/>
      <c r="F130" s="17"/>
      <c r="G130" s="17"/>
      <c r="H130" s="19"/>
      <c r="I130" s="17"/>
      <c r="J130" s="17"/>
      <c r="K130" s="19"/>
      <c r="L130" s="17"/>
      <c r="M130" s="17"/>
      <c r="N130" s="19"/>
      <c r="O130" s="17"/>
      <c r="P130" s="17"/>
      <c r="Q130" s="19"/>
      <c r="R130" s="17"/>
      <c r="S130" s="17"/>
      <c r="T130" s="19"/>
      <c r="U130" s="17"/>
      <c r="V130" s="17"/>
      <c r="W130" s="19">
        <f t="shared" si="10"/>
        <v>5</v>
      </c>
      <c r="X130" s="17"/>
      <c r="Y130" s="17"/>
      <c r="Z130" s="19">
        <f t="shared" si="11"/>
        <v>14</v>
      </c>
      <c r="AA130" s="24"/>
      <c r="AB130" s="20"/>
      <c r="AC130" s="19">
        <f t="shared" si="12"/>
        <v>23</v>
      </c>
      <c r="AD130" s="28"/>
      <c r="AE130" s="43"/>
      <c r="AF130" s="19">
        <f t="shared" si="13"/>
        <v>32</v>
      </c>
      <c r="AG130" s="22" t="s">
        <v>235</v>
      </c>
      <c r="AH130" s="18" t="s">
        <v>319</v>
      </c>
      <c r="AI130" s="18"/>
      <c r="AJ130" s="18"/>
      <c r="AK130" s="18"/>
      <c r="AL130" s="19">
        <f t="shared" si="14"/>
        <v>40</v>
      </c>
      <c r="AM130" s="23"/>
      <c r="AN130" s="32"/>
      <c r="AO130" s="19"/>
      <c r="AP130" s="32"/>
      <c r="AQ130" s="32"/>
      <c r="AR130" s="19"/>
      <c r="AS130" s="32"/>
      <c r="AT130" s="32"/>
    </row>
    <row r="131" spans="2:46" ht="81.75" thickBot="1">
      <c r="B131" s="38">
        <f t="shared" si="6"/>
        <v>40</v>
      </c>
      <c r="C131" s="37">
        <f t="shared" si="7"/>
        <v>43773</v>
      </c>
      <c r="D131" s="37"/>
      <c r="E131" s="19"/>
      <c r="F131" s="17"/>
      <c r="G131" s="17"/>
      <c r="H131" s="19"/>
      <c r="I131" s="17"/>
      <c r="J131" s="17"/>
      <c r="K131" s="19"/>
      <c r="L131" s="17"/>
      <c r="M131" s="17"/>
      <c r="N131" s="19"/>
      <c r="O131" s="17"/>
      <c r="P131" s="17"/>
      <c r="Q131" s="19"/>
      <c r="R131" s="17"/>
      <c r="S131" s="17"/>
      <c r="T131" s="19"/>
      <c r="U131" s="17"/>
      <c r="V131" s="17"/>
      <c r="W131" s="19">
        <f t="shared" si="10"/>
        <v>4</v>
      </c>
      <c r="X131" s="17"/>
      <c r="Y131" s="17"/>
      <c r="Z131" s="19">
        <f t="shared" si="11"/>
        <v>13</v>
      </c>
      <c r="AA131" s="24"/>
      <c r="AB131" s="43"/>
      <c r="AC131" s="19">
        <f t="shared" si="12"/>
        <v>22</v>
      </c>
      <c r="AD131" s="24"/>
      <c r="AE131" s="26" t="s">
        <v>302</v>
      </c>
      <c r="AF131" s="19">
        <f t="shared" si="13"/>
        <v>31</v>
      </c>
      <c r="AG131" s="135" t="s">
        <v>193</v>
      </c>
      <c r="AH131" s="20"/>
      <c r="AI131" s="20"/>
      <c r="AJ131" s="20"/>
      <c r="AK131" s="20"/>
      <c r="AL131" s="19">
        <f t="shared" si="14"/>
        <v>39</v>
      </c>
      <c r="AM131" s="23"/>
      <c r="AN131" s="18"/>
      <c r="AO131" s="19"/>
      <c r="AP131" s="32"/>
      <c r="AQ131" s="20"/>
      <c r="AR131" s="19"/>
      <c r="AS131" s="32"/>
      <c r="AT131" s="20"/>
    </row>
    <row r="132" spans="2:46" ht="82.5" thickTop="1" thickBot="1">
      <c r="B132" s="38">
        <f t="shared" si="6"/>
        <v>41</v>
      </c>
      <c r="C132" s="37">
        <f t="shared" si="7"/>
        <v>43780</v>
      </c>
      <c r="D132" s="127" t="s">
        <v>239</v>
      </c>
      <c r="E132" s="19"/>
      <c r="F132" s="17"/>
      <c r="G132" s="17"/>
      <c r="H132" s="19"/>
      <c r="I132" s="17"/>
      <c r="J132" s="17"/>
      <c r="K132" s="19"/>
      <c r="L132" s="17"/>
      <c r="M132" s="17"/>
      <c r="N132" s="19"/>
      <c r="O132" s="17"/>
      <c r="P132" s="17"/>
      <c r="Q132" s="19"/>
      <c r="R132" s="17"/>
      <c r="S132" s="17"/>
      <c r="T132" s="19"/>
      <c r="U132" s="17"/>
      <c r="V132" s="17"/>
      <c r="W132" s="19">
        <f t="shared" si="10"/>
        <v>3</v>
      </c>
      <c r="X132" s="17"/>
      <c r="Y132" s="17"/>
      <c r="Z132" s="19">
        <f t="shared" si="11"/>
        <v>12</v>
      </c>
      <c r="AA132" s="24"/>
      <c r="AB132" s="101" t="s">
        <v>161</v>
      </c>
      <c r="AC132" s="19">
        <f t="shared" si="12"/>
        <v>21</v>
      </c>
      <c r="AD132" s="24"/>
      <c r="AE132" s="26" t="s">
        <v>301</v>
      </c>
      <c r="AF132" s="130">
        <f t="shared" si="13"/>
        <v>30</v>
      </c>
      <c r="AG132" s="189" t="s">
        <v>224</v>
      </c>
      <c r="AH132" s="131"/>
      <c r="AI132" s="131"/>
      <c r="AJ132" s="131"/>
      <c r="AK132" s="131"/>
      <c r="AL132" s="19">
        <f t="shared" si="14"/>
        <v>38</v>
      </c>
      <c r="AM132" s="23" t="s">
        <v>255</v>
      </c>
      <c r="AN132" s="20"/>
      <c r="AO132" s="19"/>
      <c r="AP132" s="32"/>
      <c r="AQ132" s="32"/>
      <c r="AR132" s="19"/>
      <c r="AS132" s="32"/>
      <c r="AT132" s="32"/>
    </row>
    <row r="133" spans="2:46" ht="42" thickTop="1" thickBot="1">
      <c r="B133" s="38">
        <f t="shared" si="6"/>
        <v>42</v>
      </c>
      <c r="C133" s="37">
        <f t="shared" si="7"/>
        <v>43787</v>
      </c>
      <c r="D133" s="37"/>
      <c r="E133" s="19"/>
      <c r="F133" s="17"/>
      <c r="G133" s="17"/>
      <c r="H133" s="19"/>
      <c r="I133" s="17"/>
      <c r="J133" s="17"/>
      <c r="K133" s="19"/>
      <c r="L133" s="17"/>
      <c r="M133" s="17"/>
      <c r="N133" s="19"/>
      <c r="O133" s="17"/>
      <c r="P133" s="17"/>
      <c r="Q133" s="19"/>
      <c r="R133" s="17"/>
      <c r="S133" s="17"/>
      <c r="T133" s="19"/>
      <c r="U133" s="17"/>
      <c r="V133" s="17"/>
      <c r="W133" s="19">
        <f t="shared" si="10"/>
        <v>2</v>
      </c>
      <c r="X133" s="17"/>
      <c r="Y133" s="17"/>
      <c r="Z133" s="19">
        <f t="shared" si="11"/>
        <v>11</v>
      </c>
      <c r="AA133" s="24" t="s">
        <v>110</v>
      </c>
      <c r="AB133" s="129"/>
      <c r="AC133" s="19">
        <f t="shared" si="12"/>
        <v>20</v>
      </c>
      <c r="AD133" s="132" t="s">
        <v>231</v>
      </c>
      <c r="AE133" s="148"/>
      <c r="AF133" s="134">
        <f t="shared" si="13"/>
        <v>29</v>
      </c>
      <c r="AG133" s="141" t="s">
        <v>225</v>
      </c>
      <c r="AH133" s="146" t="s">
        <v>260</v>
      </c>
      <c r="AI133" s="146"/>
      <c r="AJ133" s="146"/>
      <c r="AK133" s="146"/>
      <c r="AL133" s="19">
        <f t="shared" si="14"/>
        <v>37</v>
      </c>
      <c r="AM133" s="23" t="s">
        <v>256</v>
      </c>
      <c r="AN133" s="31"/>
      <c r="AO133" s="19"/>
      <c r="AP133" s="32"/>
      <c r="AQ133" s="18"/>
      <c r="AR133" s="19"/>
      <c r="AS133" s="32"/>
      <c r="AT133" s="18"/>
    </row>
    <row r="134" spans="2:46" ht="183.75" thickTop="1" thickBot="1">
      <c r="B134" s="38">
        <f t="shared" si="6"/>
        <v>43</v>
      </c>
      <c r="C134" s="45">
        <f t="shared" si="7"/>
        <v>43794</v>
      </c>
      <c r="D134" s="45"/>
      <c r="E134" s="19"/>
      <c r="F134" s="17"/>
      <c r="G134" s="17"/>
      <c r="H134" s="19"/>
      <c r="I134" s="17"/>
      <c r="J134" s="17"/>
      <c r="K134" s="19"/>
      <c r="L134" s="17"/>
      <c r="M134" s="17"/>
      <c r="N134" s="19"/>
      <c r="O134" s="17"/>
      <c r="P134" s="17"/>
      <c r="Q134" s="19"/>
      <c r="R134" s="17"/>
      <c r="S134" s="17"/>
      <c r="T134" s="19"/>
      <c r="U134" s="17"/>
      <c r="V134" s="17"/>
      <c r="W134" s="19">
        <f t="shared" si="10"/>
        <v>1</v>
      </c>
      <c r="X134" s="9" t="s">
        <v>105</v>
      </c>
      <c r="Y134" s="17"/>
      <c r="Z134" s="19">
        <f t="shared" si="11"/>
        <v>10</v>
      </c>
      <c r="AA134" s="28" t="s">
        <v>296</v>
      </c>
      <c r="AB134" s="18" t="s">
        <v>71</v>
      </c>
      <c r="AC134" s="130">
        <f t="shared" si="12"/>
        <v>19</v>
      </c>
      <c r="AD134" s="188" t="s">
        <v>83</v>
      </c>
      <c r="AE134" s="198" t="s">
        <v>77</v>
      </c>
      <c r="AF134" s="192">
        <f t="shared" si="13"/>
        <v>28</v>
      </c>
      <c r="AG134" s="193" t="s">
        <v>252</v>
      </c>
      <c r="AH134" s="149" t="s">
        <v>226</v>
      </c>
      <c r="AI134" s="179"/>
      <c r="AJ134" s="179"/>
      <c r="AK134" s="179"/>
      <c r="AL134" s="19">
        <f t="shared" si="14"/>
        <v>36</v>
      </c>
      <c r="AM134" s="23" t="s">
        <v>257</v>
      </c>
      <c r="AN134" s="20"/>
      <c r="AO134" s="19"/>
      <c r="AP134" s="32"/>
      <c r="AQ134" s="20"/>
      <c r="AR134" s="19"/>
      <c r="AS134" s="32"/>
      <c r="AT134" s="20"/>
    </row>
    <row r="135" spans="2:46" ht="183" thickTop="1">
      <c r="B135" s="38">
        <f t="shared" si="6"/>
        <v>44</v>
      </c>
      <c r="C135" s="16">
        <f t="shared" si="7"/>
        <v>43801</v>
      </c>
      <c r="D135" s="16"/>
      <c r="E135" s="19"/>
      <c r="F135" s="17"/>
      <c r="G135" s="17"/>
      <c r="H135" s="19"/>
      <c r="I135" s="17"/>
      <c r="J135" s="17"/>
      <c r="K135" s="19"/>
      <c r="L135" s="17"/>
      <c r="M135" s="17"/>
      <c r="N135" s="19"/>
      <c r="O135" s="17"/>
      <c r="P135" s="17"/>
      <c r="Q135" s="19"/>
      <c r="R135" s="17"/>
      <c r="S135" s="17"/>
      <c r="T135" s="19"/>
      <c r="U135" s="17"/>
      <c r="V135" s="17"/>
      <c r="W135" s="19">
        <v>0</v>
      </c>
      <c r="X135" s="33" t="s">
        <v>106</v>
      </c>
      <c r="Y135" s="17"/>
      <c r="Z135" s="19">
        <f t="shared" si="11"/>
        <v>9</v>
      </c>
      <c r="AA135" s="25"/>
      <c r="AB135" s="42" t="s">
        <v>93</v>
      </c>
      <c r="AC135" s="130">
        <f t="shared" si="12"/>
        <v>18</v>
      </c>
      <c r="AD135" s="173" t="s">
        <v>92</v>
      </c>
      <c r="AE135" s="174" t="s">
        <v>321</v>
      </c>
      <c r="AF135" s="175">
        <f t="shared" si="13"/>
        <v>27</v>
      </c>
      <c r="AG135" s="143" t="s">
        <v>251</v>
      </c>
      <c r="AH135" s="142" t="s">
        <v>253</v>
      </c>
      <c r="AI135" s="19">
        <f t="shared" ref="AI135:AI164" si="15">AI136+1</f>
        <v>30</v>
      </c>
      <c r="AJ135" s="142"/>
      <c r="AK135" s="142"/>
      <c r="AL135" s="19">
        <f t="shared" si="14"/>
        <v>35</v>
      </c>
      <c r="AM135" s="23"/>
      <c r="AN135" s="57" t="s">
        <v>313</v>
      </c>
      <c r="AO135" s="19"/>
      <c r="AP135" s="32"/>
      <c r="AQ135" s="20"/>
      <c r="AR135" s="19"/>
      <c r="AS135" s="32"/>
      <c r="AT135" s="20"/>
    </row>
    <row r="136" spans="2:46" ht="81">
      <c r="B136" s="38">
        <f t="shared" si="6"/>
        <v>45</v>
      </c>
      <c r="C136" s="16">
        <f t="shared" si="7"/>
        <v>43808</v>
      </c>
      <c r="D136" s="16"/>
      <c r="E136" s="19"/>
      <c r="F136" s="17"/>
      <c r="G136" s="17"/>
      <c r="H136" s="19"/>
      <c r="I136" s="17"/>
      <c r="J136" s="17"/>
      <c r="K136" s="19"/>
      <c r="L136" s="17"/>
      <c r="M136" s="17"/>
      <c r="N136" s="19"/>
      <c r="O136" s="17"/>
      <c r="P136" s="17"/>
      <c r="Q136" s="19"/>
      <c r="R136" s="17"/>
      <c r="S136" s="17"/>
      <c r="T136" s="19"/>
      <c r="U136" s="17"/>
      <c r="V136" s="17"/>
      <c r="W136" s="19"/>
      <c r="X136" s="17"/>
      <c r="Y136" s="17"/>
      <c r="Z136" s="19">
        <f t="shared" si="11"/>
        <v>8</v>
      </c>
      <c r="AA136" s="24" t="s">
        <v>160</v>
      </c>
      <c r="AB136" s="17"/>
      <c r="AC136" s="19">
        <f t="shared" si="12"/>
        <v>17</v>
      </c>
      <c r="AD136" s="136"/>
      <c r="AE136" s="142" t="s">
        <v>299</v>
      </c>
      <c r="AF136" s="137">
        <f t="shared" si="13"/>
        <v>26</v>
      </c>
      <c r="AG136" s="28" t="s">
        <v>250</v>
      </c>
      <c r="AH136" s="20" t="s">
        <v>306</v>
      </c>
      <c r="AI136" s="19">
        <f t="shared" si="15"/>
        <v>29</v>
      </c>
      <c r="AJ136" s="20"/>
      <c r="AK136" s="20"/>
      <c r="AL136" s="19">
        <f t="shared" si="14"/>
        <v>34</v>
      </c>
      <c r="AM136" s="23"/>
      <c r="AN136" s="20"/>
      <c r="AO136" s="19"/>
      <c r="AP136" s="32"/>
      <c r="AQ136" s="20"/>
      <c r="AR136" s="19"/>
      <c r="AS136" s="32"/>
      <c r="AT136" s="20"/>
    </row>
    <row r="137" spans="2:46" ht="40.5">
      <c r="B137" s="38">
        <f t="shared" si="6"/>
        <v>46</v>
      </c>
      <c r="C137" s="16">
        <f t="shared" si="7"/>
        <v>43815</v>
      </c>
      <c r="D137" s="16"/>
      <c r="E137" s="19"/>
      <c r="F137" s="17"/>
      <c r="G137" s="17"/>
      <c r="H137" s="19"/>
      <c r="I137" s="17"/>
      <c r="J137" s="17"/>
      <c r="K137" s="19"/>
      <c r="L137" s="17"/>
      <c r="M137" s="17"/>
      <c r="N137" s="19"/>
      <c r="O137" s="17"/>
      <c r="P137" s="17"/>
      <c r="Q137" s="19"/>
      <c r="R137" s="17"/>
      <c r="S137" s="17"/>
      <c r="T137" s="19"/>
      <c r="U137" s="17"/>
      <c r="V137" s="17"/>
      <c r="W137" s="19"/>
      <c r="X137" s="17"/>
      <c r="Y137" s="17"/>
      <c r="Z137" s="19">
        <f t="shared" si="11"/>
        <v>7</v>
      </c>
      <c r="AA137" s="17"/>
      <c r="AB137" s="17"/>
      <c r="AC137" s="19">
        <f t="shared" si="12"/>
        <v>16</v>
      </c>
      <c r="AD137" s="24"/>
      <c r="AE137" s="142"/>
      <c r="AF137" s="19">
        <f t="shared" si="13"/>
        <v>25</v>
      </c>
      <c r="AG137" s="28"/>
      <c r="AH137" s="26" t="s">
        <v>322</v>
      </c>
      <c r="AI137" s="19">
        <f t="shared" si="15"/>
        <v>28</v>
      </c>
      <c r="AJ137" s="26"/>
      <c r="AK137" s="26"/>
      <c r="AL137" s="19">
        <f t="shared" si="14"/>
        <v>33</v>
      </c>
      <c r="AM137" s="23"/>
      <c r="AN137" s="57"/>
      <c r="AO137" s="19"/>
      <c r="AP137" s="32"/>
      <c r="AQ137" s="57"/>
      <c r="AR137" s="19"/>
      <c r="AS137" s="32"/>
      <c r="AT137" s="57"/>
    </row>
    <row r="138" spans="2:46" ht="20.25">
      <c r="B138" s="38">
        <f t="shared" si="6"/>
        <v>47</v>
      </c>
      <c r="C138" s="45">
        <f t="shared" si="7"/>
        <v>43822</v>
      </c>
      <c r="D138" s="45"/>
      <c r="E138" s="19"/>
      <c r="F138" s="17"/>
      <c r="G138" s="17"/>
      <c r="H138" s="19"/>
      <c r="I138" s="17"/>
      <c r="J138" s="17"/>
      <c r="K138" s="19"/>
      <c r="L138" s="17"/>
      <c r="M138" s="17"/>
      <c r="N138" s="19"/>
      <c r="O138" s="17"/>
      <c r="P138" s="17"/>
      <c r="Q138" s="19"/>
      <c r="R138" s="17"/>
      <c r="S138" s="17"/>
      <c r="T138" s="19"/>
      <c r="U138" s="17"/>
      <c r="V138" s="17"/>
      <c r="W138" s="19"/>
      <c r="X138" s="17"/>
      <c r="Y138" s="17"/>
      <c r="Z138" s="19">
        <f t="shared" si="11"/>
        <v>6</v>
      </c>
      <c r="AA138" s="17"/>
      <c r="AB138" s="17" t="s">
        <v>162</v>
      </c>
      <c r="AC138" s="19">
        <f t="shared" si="12"/>
        <v>15</v>
      </c>
      <c r="AD138" s="165"/>
      <c r="AE138" s="166"/>
      <c r="AF138" s="167">
        <f t="shared" si="13"/>
        <v>24</v>
      </c>
      <c r="AG138" s="39"/>
      <c r="AH138" s="162"/>
      <c r="AI138" s="19">
        <f t="shared" si="15"/>
        <v>27</v>
      </c>
      <c r="AJ138" s="162"/>
      <c r="AK138" s="162"/>
      <c r="AL138" s="169">
        <f t="shared" si="14"/>
        <v>32</v>
      </c>
      <c r="AM138" s="165"/>
      <c r="AN138" s="166"/>
      <c r="AO138" s="167"/>
      <c r="AP138" s="165"/>
      <c r="AQ138" s="166"/>
      <c r="AR138" s="167"/>
      <c r="AS138" s="165"/>
      <c r="AT138" s="166"/>
    </row>
    <row r="139" spans="2:46" ht="20.25">
      <c r="B139" s="38">
        <f t="shared" ref="B139:B202" si="16">B138+1</f>
        <v>48</v>
      </c>
      <c r="C139" s="45">
        <f t="shared" ref="C139:C202" si="17">C138+7</f>
        <v>43829</v>
      </c>
      <c r="D139" s="45"/>
      <c r="E139" s="19"/>
      <c r="F139" s="17"/>
      <c r="G139" s="17"/>
      <c r="H139" s="19"/>
      <c r="I139" s="17"/>
      <c r="J139" s="17"/>
      <c r="K139" s="19"/>
      <c r="L139" s="17"/>
      <c r="M139" s="17"/>
      <c r="N139" s="19"/>
      <c r="O139" s="17"/>
      <c r="P139" s="17"/>
      <c r="Q139" s="19"/>
      <c r="R139" s="17"/>
      <c r="S139" s="17"/>
      <c r="T139" s="19"/>
      <c r="U139" s="17"/>
      <c r="V139" s="17"/>
      <c r="W139" s="19"/>
      <c r="X139" s="17"/>
      <c r="Y139" s="17"/>
      <c r="Z139" s="19">
        <f t="shared" si="11"/>
        <v>5</v>
      </c>
      <c r="AA139" s="17"/>
      <c r="AB139" s="17"/>
      <c r="AC139" s="19">
        <f t="shared" si="12"/>
        <v>14</v>
      </c>
      <c r="AD139" s="165"/>
      <c r="AE139" s="168"/>
      <c r="AF139" s="167">
        <f t="shared" si="13"/>
        <v>23</v>
      </c>
      <c r="AG139" s="163"/>
      <c r="AH139" s="164"/>
      <c r="AI139" s="19">
        <f t="shared" si="15"/>
        <v>26</v>
      </c>
      <c r="AJ139" s="164"/>
      <c r="AK139" s="164"/>
      <c r="AL139" s="169">
        <f t="shared" si="14"/>
        <v>31</v>
      </c>
      <c r="AM139" s="165"/>
      <c r="AN139" s="166"/>
      <c r="AO139" s="167"/>
      <c r="AP139" s="165"/>
      <c r="AQ139" s="166"/>
      <c r="AR139" s="167"/>
      <c r="AS139" s="165"/>
      <c r="AT139" s="166"/>
    </row>
    <row r="140" spans="2:46" ht="21" thickBot="1">
      <c r="B140" s="38">
        <f t="shared" si="16"/>
        <v>49</v>
      </c>
      <c r="C140" s="16">
        <f t="shared" si="17"/>
        <v>43836</v>
      </c>
      <c r="D140" s="16"/>
      <c r="E140" s="19"/>
      <c r="F140" s="17"/>
      <c r="G140" s="17"/>
      <c r="H140" s="19"/>
      <c r="I140" s="17"/>
      <c r="J140" s="17"/>
      <c r="K140" s="19"/>
      <c r="L140" s="17"/>
      <c r="M140" s="17"/>
      <c r="N140" s="19"/>
      <c r="O140" s="17"/>
      <c r="P140" s="17"/>
      <c r="Q140" s="19"/>
      <c r="R140" s="17"/>
      <c r="S140" s="17"/>
      <c r="T140" s="19"/>
      <c r="U140" s="17"/>
      <c r="V140" s="17"/>
      <c r="W140" s="19"/>
      <c r="X140" s="17"/>
      <c r="Y140" s="17"/>
      <c r="Z140" s="19">
        <f t="shared" si="11"/>
        <v>4</v>
      </c>
      <c r="AA140" s="17"/>
      <c r="AB140" s="17"/>
      <c r="AC140" s="19">
        <f t="shared" si="12"/>
        <v>13</v>
      </c>
      <c r="AD140" s="24"/>
      <c r="AE140" s="142"/>
      <c r="AF140" s="19">
        <f t="shared" si="13"/>
        <v>22</v>
      </c>
      <c r="AG140" s="24"/>
      <c r="AH140" s="26" t="s">
        <v>325</v>
      </c>
      <c r="AI140" s="19">
        <f t="shared" si="15"/>
        <v>25</v>
      </c>
      <c r="AJ140" s="133"/>
      <c r="AK140" s="26"/>
      <c r="AL140" s="19">
        <f t="shared" si="14"/>
        <v>30</v>
      </c>
      <c r="AM140" s="23"/>
      <c r="AN140" s="20"/>
      <c r="AO140" s="19"/>
      <c r="AP140" s="32"/>
      <c r="AQ140" s="20"/>
      <c r="AR140" s="19"/>
      <c r="AS140" s="32"/>
      <c r="AT140" s="20"/>
    </row>
    <row r="141" spans="2:46" ht="163.5" thickTop="1" thickBot="1">
      <c r="B141" s="38">
        <f t="shared" si="16"/>
        <v>50</v>
      </c>
      <c r="C141" s="45">
        <f t="shared" si="17"/>
        <v>43843</v>
      </c>
      <c r="D141" s="16"/>
      <c r="E141" s="19"/>
      <c r="F141" s="17"/>
      <c r="G141" s="17"/>
      <c r="H141" s="19"/>
      <c r="I141" s="17"/>
      <c r="J141" s="17"/>
      <c r="K141" s="19"/>
      <c r="L141" s="17"/>
      <c r="M141" s="17"/>
      <c r="N141" s="19"/>
      <c r="O141" s="17"/>
      <c r="P141" s="17"/>
      <c r="Q141" s="19"/>
      <c r="R141" s="17"/>
      <c r="S141" s="17"/>
      <c r="T141" s="19"/>
      <c r="U141" s="17"/>
      <c r="V141" s="17"/>
      <c r="W141" s="19"/>
      <c r="X141" s="17"/>
      <c r="Y141" s="17"/>
      <c r="Z141" s="19">
        <f t="shared" si="11"/>
        <v>3</v>
      </c>
      <c r="AA141" s="17"/>
      <c r="AB141" s="17"/>
      <c r="AC141" s="19">
        <f t="shared" si="12"/>
        <v>12</v>
      </c>
      <c r="AD141" s="24"/>
      <c r="AE141" s="101" t="s">
        <v>161</v>
      </c>
      <c r="AF141" s="19">
        <f t="shared" si="13"/>
        <v>21</v>
      </c>
      <c r="AG141" s="24"/>
      <c r="AH141" s="26"/>
      <c r="AI141" s="130">
        <f t="shared" si="15"/>
        <v>24</v>
      </c>
      <c r="AJ141" s="193" t="s">
        <v>252</v>
      </c>
      <c r="AK141" s="149" t="s">
        <v>226</v>
      </c>
      <c r="AL141" s="19">
        <f t="shared" si="14"/>
        <v>29</v>
      </c>
      <c r="AM141" s="50" t="s">
        <v>64</v>
      </c>
      <c r="AN141" s="32"/>
      <c r="AO141" s="19"/>
      <c r="AP141" s="32"/>
      <c r="AQ141" s="32"/>
      <c r="AR141" s="19"/>
      <c r="AS141" s="32"/>
      <c r="AT141" s="32"/>
    </row>
    <row r="142" spans="2:46" ht="183" thickTop="1">
      <c r="B142" s="38">
        <f t="shared" si="16"/>
        <v>51</v>
      </c>
      <c r="C142" s="45">
        <f t="shared" si="17"/>
        <v>43850</v>
      </c>
      <c r="D142" s="16"/>
      <c r="E142" s="19"/>
      <c r="F142" s="17"/>
      <c r="G142" s="17"/>
      <c r="H142" s="19"/>
      <c r="I142" s="17"/>
      <c r="J142" s="17"/>
      <c r="K142" s="19"/>
      <c r="L142" s="17"/>
      <c r="M142" s="17"/>
      <c r="N142" s="19"/>
      <c r="O142" s="17"/>
      <c r="P142" s="17"/>
      <c r="Q142" s="19"/>
      <c r="R142" s="17"/>
      <c r="S142" s="17"/>
      <c r="T142" s="19"/>
      <c r="U142" s="17"/>
      <c r="V142" s="17"/>
      <c r="W142" s="19"/>
      <c r="X142" s="17"/>
      <c r="Y142" s="17"/>
      <c r="Z142" s="19">
        <f t="shared" si="11"/>
        <v>2</v>
      </c>
      <c r="AA142" s="17"/>
      <c r="AB142" s="17"/>
      <c r="AC142" s="19">
        <f t="shared" si="12"/>
        <v>11</v>
      </c>
      <c r="AD142" s="24" t="s">
        <v>110</v>
      </c>
      <c r="AE142" s="129"/>
      <c r="AF142" s="19">
        <f t="shared" si="13"/>
        <v>20</v>
      </c>
      <c r="AG142" s="24"/>
      <c r="AH142" s="43"/>
      <c r="AI142" s="19">
        <f t="shared" si="15"/>
        <v>23</v>
      </c>
      <c r="AJ142" s="143" t="s">
        <v>251</v>
      </c>
      <c r="AK142" s="142" t="s">
        <v>253</v>
      </c>
      <c r="AL142" s="19">
        <f t="shared" si="14"/>
        <v>28</v>
      </c>
      <c r="AM142" s="22" t="s">
        <v>235</v>
      </c>
      <c r="AN142" s="20" t="s">
        <v>326</v>
      </c>
      <c r="AO142" s="19"/>
      <c r="AP142" s="32"/>
      <c r="AQ142" s="20"/>
      <c r="AR142" s="19"/>
      <c r="AS142" s="32"/>
      <c r="AT142" s="20"/>
    </row>
    <row r="143" spans="2:46" ht="81.75" thickBot="1">
      <c r="B143" s="38">
        <f t="shared" si="16"/>
        <v>52</v>
      </c>
      <c r="C143" s="45">
        <f t="shared" si="17"/>
        <v>43857</v>
      </c>
      <c r="D143" s="16"/>
      <c r="E143" s="19"/>
      <c r="F143" s="17"/>
      <c r="G143" s="17"/>
      <c r="H143" s="19"/>
      <c r="I143" s="17"/>
      <c r="J143" s="17"/>
      <c r="K143" s="19"/>
      <c r="L143" s="17"/>
      <c r="M143" s="17"/>
      <c r="N143" s="19"/>
      <c r="O143" s="17"/>
      <c r="P143" s="17"/>
      <c r="Q143" s="19"/>
      <c r="R143" s="17"/>
      <c r="S143" s="17"/>
      <c r="T143" s="19"/>
      <c r="U143" s="17"/>
      <c r="V143" s="17"/>
      <c r="W143" s="19"/>
      <c r="X143" s="17"/>
      <c r="Y143" s="17"/>
      <c r="Z143" s="19">
        <f t="shared" si="11"/>
        <v>1</v>
      </c>
      <c r="AA143" s="17"/>
      <c r="AB143" s="17"/>
      <c r="AC143" s="19">
        <f t="shared" si="12"/>
        <v>10</v>
      </c>
      <c r="AD143" s="28" t="s">
        <v>296</v>
      </c>
      <c r="AE143" s="18" t="s">
        <v>71</v>
      </c>
      <c r="AF143" s="19">
        <f t="shared" si="13"/>
        <v>19</v>
      </c>
      <c r="AG143" s="24"/>
      <c r="AH143" s="26" t="s">
        <v>324</v>
      </c>
      <c r="AI143" s="19">
        <f t="shared" si="15"/>
        <v>22</v>
      </c>
      <c r="AJ143" s="128"/>
      <c r="AK143" s="20" t="s">
        <v>303</v>
      </c>
      <c r="AL143" s="19">
        <f t="shared" si="14"/>
        <v>27</v>
      </c>
      <c r="AM143" s="135" t="s">
        <v>193</v>
      </c>
      <c r="AN143" s="20"/>
      <c r="AO143" s="19">
        <f t="shared" ref="AO143:AO178" si="18">AO144+1</f>
        <v>36</v>
      </c>
      <c r="AP143" s="23" t="s">
        <v>227</v>
      </c>
      <c r="AQ143" s="31" t="s">
        <v>221</v>
      </c>
      <c r="AR143" s="19"/>
      <c r="AS143" s="32"/>
      <c r="AT143" s="20"/>
    </row>
    <row r="144" spans="2:46" ht="42" thickTop="1" thickBot="1">
      <c r="B144" s="38">
        <v>1</v>
      </c>
      <c r="C144" s="45">
        <f t="shared" si="17"/>
        <v>43864</v>
      </c>
      <c r="D144" s="16"/>
      <c r="E144" s="19"/>
      <c r="F144" s="17"/>
      <c r="G144" s="17"/>
      <c r="H144" s="19"/>
      <c r="I144" s="17"/>
      <c r="J144" s="17"/>
      <c r="K144" s="19"/>
      <c r="L144" s="17"/>
      <c r="M144" s="17"/>
      <c r="N144" s="19"/>
      <c r="O144" s="17"/>
      <c r="P144" s="17"/>
      <c r="Q144" s="19"/>
      <c r="R144" s="17"/>
      <c r="S144" s="17"/>
      <c r="T144" s="19"/>
      <c r="U144" s="17"/>
      <c r="V144" s="17"/>
      <c r="W144" s="19"/>
      <c r="X144" s="17"/>
      <c r="Y144" s="17"/>
      <c r="Z144" s="19">
        <v>0</v>
      </c>
      <c r="AA144" s="17" t="s">
        <v>249</v>
      </c>
      <c r="AB144" s="17"/>
      <c r="AC144" s="19">
        <f t="shared" si="12"/>
        <v>9</v>
      </c>
      <c r="AD144" s="25"/>
      <c r="AE144" s="42" t="s">
        <v>93</v>
      </c>
      <c r="AF144" s="19">
        <f t="shared" si="13"/>
        <v>18</v>
      </c>
      <c r="AG144" s="132" t="s">
        <v>231</v>
      </c>
      <c r="AH144" s="17" t="s">
        <v>305</v>
      </c>
      <c r="AI144" s="19">
        <f t="shared" si="15"/>
        <v>21</v>
      </c>
      <c r="AJ144" s="28" t="s">
        <v>250</v>
      </c>
      <c r="AK144" s="43" t="s">
        <v>254</v>
      </c>
      <c r="AL144" s="130">
        <f t="shared" si="14"/>
        <v>26</v>
      </c>
      <c r="AM144" s="189" t="s">
        <v>224</v>
      </c>
      <c r="AN144" s="131"/>
      <c r="AO144" s="19">
        <f t="shared" si="18"/>
        <v>35</v>
      </c>
      <c r="AP144" s="23"/>
      <c r="AQ144" s="32"/>
      <c r="AR144" s="19"/>
      <c r="AS144" s="32"/>
      <c r="AT144" s="32"/>
    </row>
    <row r="145" spans="2:46" ht="82.5" thickTop="1" thickBot="1">
      <c r="B145" s="38">
        <f t="shared" si="16"/>
        <v>2</v>
      </c>
      <c r="C145" s="16">
        <f t="shared" si="17"/>
        <v>43871</v>
      </c>
      <c r="D145" s="16"/>
      <c r="E145" s="19"/>
      <c r="F145" s="17"/>
      <c r="G145" s="17"/>
      <c r="H145" s="19"/>
      <c r="I145" s="17"/>
      <c r="J145" s="17"/>
      <c r="K145" s="19"/>
      <c r="L145" s="17"/>
      <c r="M145" s="17"/>
      <c r="N145" s="19"/>
      <c r="O145" s="17"/>
      <c r="P145" s="17"/>
      <c r="Q145" s="19"/>
      <c r="R145" s="17"/>
      <c r="S145" s="17"/>
      <c r="T145" s="19"/>
      <c r="U145" s="17"/>
      <c r="V145" s="17"/>
      <c r="W145" s="19"/>
      <c r="X145" s="17"/>
      <c r="Y145" s="17"/>
      <c r="Z145" s="19"/>
      <c r="AA145" s="17"/>
      <c r="AB145" s="17"/>
      <c r="AC145" s="19">
        <f t="shared" si="12"/>
        <v>8</v>
      </c>
      <c r="AD145" s="24" t="s">
        <v>160</v>
      </c>
      <c r="AE145" s="17"/>
      <c r="AF145" s="130">
        <f t="shared" si="13"/>
        <v>17</v>
      </c>
      <c r="AG145" s="188" t="s">
        <v>83</v>
      </c>
      <c r="AH145" s="194" t="s">
        <v>77</v>
      </c>
      <c r="AI145" s="19">
        <f t="shared" si="15"/>
        <v>20</v>
      </c>
      <c r="AJ145" s="28"/>
      <c r="AK145" s="43"/>
      <c r="AL145" s="134">
        <f t="shared" si="14"/>
        <v>25</v>
      </c>
      <c r="AM145" s="141" t="s">
        <v>225</v>
      </c>
      <c r="AN145" s="146" t="s">
        <v>260</v>
      </c>
      <c r="AO145" s="19">
        <f t="shared" si="18"/>
        <v>34</v>
      </c>
      <c r="AP145" s="23"/>
      <c r="AQ145" s="18"/>
      <c r="AR145" s="19"/>
      <c r="AS145" s="32"/>
      <c r="AT145" s="18"/>
    </row>
    <row r="146" spans="2:46" ht="183.75" thickTop="1" thickBot="1">
      <c r="B146" s="38">
        <f t="shared" si="16"/>
        <v>3</v>
      </c>
      <c r="C146" s="16">
        <f t="shared" si="17"/>
        <v>43878</v>
      </c>
      <c r="D146" s="16"/>
      <c r="E146" s="19"/>
      <c r="F146" s="17"/>
      <c r="G146" s="17"/>
      <c r="H146" s="19"/>
      <c r="I146" s="17"/>
      <c r="J146" s="17"/>
      <c r="K146" s="19"/>
      <c r="L146" s="17"/>
      <c r="M146" s="17"/>
      <c r="N146" s="19"/>
      <c r="O146" s="17"/>
      <c r="P146" s="17"/>
      <c r="Q146" s="19"/>
      <c r="R146" s="17"/>
      <c r="S146" s="17"/>
      <c r="T146" s="19"/>
      <c r="U146" s="17"/>
      <c r="V146" s="17"/>
      <c r="W146" s="19"/>
      <c r="X146" s="17"/>
      <c r="Y146" s="17"/>
      <c r="Z146" s="19"/>
      <c r="AA146" s="17"/>
      <c r="AB146" s="17"/>
      <c r="AC146" s="19">
        <f t="shared" si="12"/>
        <v>7</v>
      </c>
      <c r="AD146" s="17"/>
      <c r="AE146" s="17"/>
      <c r="AF146" s="130">
        <f t="shared" si="13"/>
        <v>16</v>
      </c>
      <c r="AG146" s="191" t="s">
        <v>92</v>
      </c>
      <c r="AH146" s="144" t="s">
        <v>323</v>
      </c>
      <c r="AI146" s="19">
        <f t="shared" si="15"/>
        <v>19</v>
      </c>
      <c r="AJ146" s="24"/>
      <c r="AK146" s="26" t="s">
        <v>302</v>
      </c>
      <c r="AL146" s="192">
        <f t="shared" si="14"/>
        <v>24</v>
      </c>
      <c r="AM146" s="193" t="s">
        <v>252</v>
      </c>
      <c r="AN146" s="149" t="s">
        <v>226</v>
      </c>
      <c r="AO146" s="145">
        <f t="shared" si="18"/>
        <v>33</v>
      </c>
      <c r="AP146" s="23" t="s">
        <v>255</v>
      </c>
      <c r="AQ146" s="20"/>
      <c r="AR146" s="19"/>
      <c r="AS146" s="32"/>
      <c r="AT146" s="20"/>
    </row>
    <row r="147" spans="2:46" ht="183" thickTop="1">
      <c r="B147" s="38">
        <f t="shared" si="16"/>
        <v>4</v>
      </c>
      <c r="C147" s="16">
        <f t="shared" si="17"/>
        <v>43885</v>
      </c>
      <c r="D147" s="16"/>
      <c r="E147" s="19"/>
      <c r="F147" s="17"/>
      <c r="G147" s="17"/>
      <c r="H147" s="19"/>
      <c r="I147" s="17"/>
      <c r="J147" s="17"/>
      <c r="K147" s="19"/>
      <c r="L147" s="17"/>
      <c r="M147" s="17"/>
      <c r="N147" s="19"/>
      <c r="O147" s="17"/>
      <c r="P147" s="17"/>
      <c r="Q147" s="19"/>
      <c r="R147" s="17"/>
      <c r="S147" s="17"/>
      <c r="T147" s="19"/>
      <c r="U147" s="17"/>
      <c r="V147" s="17"/>
      <c r="W147" s="19"/>
      <c r="X147" s="17"/>
      <c r="Y147" s="17"/>
      <c r="Z147" s="19"/>
      <c r="AA147" s="17"/>
      <c r="AB147" s="17"/>
      <c r="AC147" s="19">
        <f t="shared" si="12"/>
        <v>6</v>
      </c>
      <c r="AD147" s="17"/>
      <c r="AE147" s="17" t="s">
        <v>162</v>
      </c>
      <c r="AF147" s="19">
        <f t="shared" si="13"/>
        <v>15</v>
      </c>
      <c r="AG147" s="176"/>
      <c r="AH147" s="150" t="s">
        <v>70</v>
      </c>
      <c r="AI147" s="19">
        <f t="shared" si="15"/>
        <v>18</v>
      </c>
      <c r="AJ147" s="24"/>
      <c r="AK147" s="26" t="s">
        <v>301</v>
      </c>
      <c r="AL147" s="137">
        <f t="shared" si="14"/>
        <v>23</v>
      </c>
      <c r="AM147" s="143" t="s">
        <v>251</v>
      </c>
      <c r="AN147" s="142" t="s">
        <v>253</v>
      </c>
      <c r="AO147" s="19">
        <f t="shared" si="18"/>
        <v>32</v>
      </c>
      <c r="AP147" s="23" t="s">
        <v>256</v>
      </c>
      <c r="AQ147" s="31"/>
      <c r="AR147" s="19"/>
      <c r="AS147" s="32"/>
      <c r="AT147" s="20"/>
    </row>
    <row r="148" spans="2:46" ht="102" thickBot="1">
      <c r="B148" s="38">
        <f t="shared" si="16"/>
        <v>5</v>
      </c>
      <c r="C148" s="16">
        <f t="shared" si="17"/>
        <v>43892</v>
      </c>
      <c r="D148" s="16"/>
      <c r="E148" s="19"/>
      <c r="F148" s="17"/>
      <c r="G148" s="17"/>
      <c r="H148" s="19"/>
      <c r="I148" s="17"/>
      <c r="J148" s="17"/>
      <c r="K148" s="19"/>
      <c r="L148" s="17"/>
      <c r="M148" s="17"/>
      <c r="N148" s="19"/>
      <c r="O148" s="17"/>
      <c r="P148" s="17"/>
      <c r="Q148" s="19"/>
      <c r="R148" s="17"/>
      <c r="S148" s="17"/>
      <c r="T148" s="19"/>
      <c r="U148" s="17"/>
      <c r="V148" s="17"/>
      <c r="W148" s="19"/>
      <c r="X148" s="17"/>
      <c r="Y148" s="17"/>
      <c r="Z148" s="19"/>
      <c r="AA148" s="17"/>
      <c r="AB148" s="17"/>
      <c r="AC148" s="19">
        <f t="shared" si="12"/>
        <v>5</v>
      </c>
      <c r="AD148" s="17"/>
      <c r="AE148" s="17"/>
      <c r="AF148" s="19">
        <f t="shared" si="13"/>
        <v>14</v>
      </c>
      <c r="AG148" s="17"/>
      <c r="AH148" s="52"/>
      <c r="AI148" s="19">
        <f t="shared" si="15"/>
        <v>17</v>
      </c>
      <c r="AJ148" s="132" t="s">
        <v>231</v>
      </c>
      <c r="AK148" s="148"/>
      <c r="AL148" s="19">
        <f t="shared" si="14"/>
        <v>22</v>
      </c>
      <c r="AM148" s="4"/>
      <c r="AN148" s="20" t="s">
        <v>57</v>
      </c>
      <c r="AO148" s="19">
        <f t="shared" si="18"/>
        <v>31</v>
      </c>
      <c r="AP148" s="23" t="s">
        <v>257</v>
      </c>
      <c r="AQ148" s="20"/>
      <c r="AR148" s="19"/>
      <c r="AS148" s="32"/>
      <c r="AT148" s="20"/>
    </row>
    <row r="149" spans="2:46" ht="82.5" thickTop="1" thickBot="1">
      <c r="B149" s="38">
        <f t="shared" si="16"/>
        <v>6</v>
      </c>
      <c r="C149" s="16">
        <f t="shared" si="17"/>
        <v>43899</v>
      </c>
      <c r="D149" s="16"/>
      <c r="E149" s="19"/>
      <c r="F149" s="17"/>
      <c r="G149" s="17"/>
      <c r="H149" s="19"/>
      <c r="I149" s="17"/>
      <c r="J149" s="17"/>
      <c r="K149" s="19"/>
      <c r="L149" s="17"/>
      <c r="M149" s="17"/>
      <c r="N149" s="19"/>
      <c r="O149" s="17"/>
      <c r="P149" s="17"/>
      <c r="Q149" s="19"/>
      <c r="R149" s="17"/>
      <c r="S149" s="17"/>
      <c r="T149" s="19"/>
      <c r="U149" s="17"/>
      <c r="V149" s="17"/>
      <c r="W149" s="19"/>
      <c r="X149" s="17"/>
      <c r="Y149" s="17"/>
      <c r="Z149" s="19"/>
      <c r="AA149" s="17"/>
      <c r="AB149" s="17"/>
      <c r="AC149" s="19">
        <f t="shared" si="12"/>
        <v>4</v>
      </c>
      <c r="AD149" s="17"/>
      <c r="AE149" s="17"/>
      <c r="AF149" s="19">
        <f t="shared" si="13"/>
        <v>13</v>
      </c>
      <c r="AG149" s="17"/>
      <c r="AH149" s="17"/>
      <c r="AI149" s="130">
        <f t="shared" si="15"/>
        <v>16</v>
      </c>
      <c r="AJ149" s="188" t="s">
        <v>83</v>
      </c>
      <c r="AK149" s="198" t="s">
        <v>77</v>
      </c>
      <c r="AL149" s="19">
        <f t="shared" si="14"/>
        <v>21</v>
      </c>
      <c r="AM149" s="28" t="s">
        <v>309</v>
      </c>
      <c r="AN149" s="20"/>
      <c r="AO149" s="19">
        <f t="shared" si="18"/>
        <v>30</v>
      </c>
      <c r="AP149" s="23"/>
      <c r="AQ149" s="20" t="s">
        <v>313</v>
      </c>
      <c r="AR149" s="19"/>
      <c r="AS149" s="32"/>
      <c r="AT149" s="57"/>
    </row>
    <row r="150" spans="2:46" ht="21" thickTop="1">
      <c r="B150" s="38">
        <f t="shared" si="16"/>
        <v>7</v>
      </c>
      <c r="C150" s="16">
        <f t="shared" si="17"/>
        <v>43906</v>
      </c>
      <c r="D150" s="16"/>
      <c r="E150" s="19"/>
      <c r="F150" s="17"/>
      <c r="G150" s="17"/>
      <c r="H150" s="19"/>
      <c r="I150" s="17"/>
      <c r="J150" s="17"/>
      <c r="K150" s="19"/>
      <c r="L150" s="17"/>
      <c r="M150" s="17"/>
      <c r="N150" s="19"/>
      <c r="O150" s="17"/>
      <c r="P150" s="17"/>
      <c r="Q150" s="19"/>
      <c r="R150" s="17"/>
      <c r="S150" s="17"/>
      <c r="T150" s="19"/>
      <c r="U150" s="17"/>
      <c r="V150" s="17"/>
      <c r="W150" s="19"/>
      <c r="X150" s="17"/>
      <c r="Y150" s="17"/>
      <c r="Z150" s="19"/>
      <c r="AA150" s="17"/>
      <c r="AB150" s="17"/>
      <c r="AC150" s="19">
        <f t="shared" si="12"/>
        <v>3</v>
      </c>
      <c r="AD150" s="17"/>
      <c r="AE150" s="17"/>
      <c r="AF150" s="19">
        <f t="shared" si="13"/>
        <v>12</v>
      </c>
      <c r="AG150" s="24"/>
      <c r="AH150" s="101" t="s">
        <v>161</v>
      </c>
      <c r="AI150" s="19">
        <f t="shared" si="15"/>
        <v>15</v>
      </c>
      <c r="AJ150" s="199" t="s">
        <v>329</v>
      </c>
      <c r="AK150" s="129"/>
      <c r="AL150" s="19">
        <f t="shared" si="14"/>
        <v>20</v>
      </c>
      <c r="AM150" s="50" t="s">
        <v>64</v>
      </c>
      <c r="AN150" s="26"/>
      <c r="AO150" s="19">
        <f t="shared" si="18"/>
        <v>29</v>
      </c>
      <c r="AP150" s="50" t="s">
        <v>64</v>
      </c>
      <c r="AQ150" s="32"/>
      <c r="AR150" s="19"/>
      <c r="AS150" s="32"/>
      <c r="AT150" s="32"/>
    </row>
    <row r="151" spans="2:46" ht="102" thickBot="1">
      <c r="B151" s="38">
        <f t="shared" si="16"/>
        <v>8</v>
      </c>
      <c r="C151" s="16">
        <f t="shared" si="17"/>
        <v>43913</v>
      </c>
      <c r="D151" s="16"/>
      <c r="E151" s="19"/>
      <c r="F151" s="17"/>
      <c r="G151" s="17"/>
      <c r="H151" s="19"/>
      <c r="I151" s="17"/>
      <c r="J151" s="17"/>
      <c r="K151" s="19"/>
      <c r="L151" s="17"/>
      <c r="M151" s="17"/>
      <c r="N151" s="19"/>
      <c r="O151" s="17"/>
      <c r="P151" s="17"/>
      <c r="Q151" s="19"/>
      <c r="R151" s="17"/>
      <c r="S151" s="17"/>
      <c r="T151" s="19"/>
      <c r="U151" s="17"/>
      <c r="V151" s="17"/>
      <c r="W151" s="19"/>
      <c r="X151" s="17"/>
      <c r="Y151" s="17"/>
      <c r="Z151" s="19"/>
      <c r="AA151" s="17"/>
      <c r="AB151" s="17"/>
      <c r="AC151" s="19">
        <f t="shared" si="12"/>
        <v>2</v>
      </c>
      <c r="AD151" s="17"/>
      <c r="AE151" s="17"/>
      <c r="AF151" s="19">
        <f t="shared" si="13"/>
        <v>11</v>
      </c>
      <c r="AG151" s="24" t="s">
        <v>110</v>
      </c>
      <c r="AH151" s="129"/>
      <c r="AI151" s="19">
        <f t="shared" si="15"/>
        <v>14</v>
      </c>
      <c r="AJ151" s="129"/>
      <c r="AK151" s="129"/>
      <c r="AL151" s="19">
        <f t="shared" si="14"/>
        <v>19</v>
      </c>
      <c r="AM151" s="153" t="s">
        <v>180</v>
      </c>
      <c r="AN151" s="26" t="s">
        <v>308</v>
      </c>
      <c r="AO151" s="19">
        <f t="shared" si="18"/>
        <v>28</v>
      </c>
      <c r="AP151" s="22" t="s">
        <v>235</v>
      </c>
      <c r="AQ151" s="18" t="s">
        <v>319</v>
      </c>
      <c r="AR151" s="19">
        <f t="shared" ref="AR151:AR186" si="19">AR152+1</f>
        <v>36</v>
      </c>
      <c r="AS151" s="23" t="s">
        <v>227</v>
      </c>
      <c r="AT151" s="31" t="s">
        <v>221</v>
      </c>
    </row>
    <row r="152" spans="2:46" ht="163.5" thickTop="1" thickBot="1">
      <c r="B152" s="38">
        <f t="shared" si="16"/>
        <v>9</v>
      </c>
      <c r="C152" s="16">
        <f t="shared" si="17"/>
        <v>43920</v>
      </c>
      <c r="D152" s="16"/>
      <c r="E152" s="19"/>
      <c r="F152" s="17"/>
      <c r="G152" s="17"/>
      <c r="H152" s="19"/>
      <c r="I152" s="17"/>
      <c r="J152" s="17"/>
      <c r="K152" s="19"/>
      <c r="L152" s="17"/>
      <c r="M152" s="17"/>
      <c r="N152" s="19"/>
      <c r="O152" s="17"/>
      <c r="P152" s="17"/>
      <c r="Q152" s="19"/>
      <c r="R152" s="17"/>
      <c r="S152" s="17"/>
      <c r="T152" s="19"/>
      <c r="U152" s="17"/>
      <c r="V152" s="17"/>
      <c r="W152" s="19"/>
      <c r="X152" s="17"/>
      <c r="Y152" s="17"/>
      <c r="Z152" s="19"/>
      <c r="AA152" s="17"/>
      <c r="AB152" s="17"/>
      <c r="AC152" s="19">
        <f t="shared" si="12"/>
        <v>1</v>
      </c>
      <c r="AD152" s="17"/>
      <c r="AE152" s="17"/>
      <c r="AF152" s="19">
        <f t="shared" si="13"/>
        <v>10</v>
      </c>
      <c r="AG152" s="28" t="s">
        <v>296</v>
      </c>
      <c r="AH152" s="18" t="s">
        <v>71</v>
      </c>
      <c r="AI152" s="19">
        <f t="shared" si="15"/>
        <v>13</v>
      </c>
      <c r="AJ152" s="18"/>
      <c r="AK152" s="18"/>
      <c r="AL152" s="130">
        <f t="shared" si="14"/>
        <v>18</v>
      </c>
      <c r="AM152" s="188" t="s">
        <v>232</v>
      </c>
      <c r="AN152" s="187" t="s">
        <v>301</v>
      </c>
      <c r="AO152" s="19">
        <f t="shared" si="18"/>
        <v>27</v>
      </c>
      <c r="AP152" s="135" t="s">
        <v>193</v>
      </c>
      <c r="AQ152" s="20"/>
      <c r="AR152" s="19">
        <f t="shared" si="19"/>
        <v>35</v>
      </c>
      <c r="AS152" s="23"/>
      <c r="AT152" s="32"/>
    </row>
    <row r="153" spans="2:46" ht="42" thickTop="1" thickBot="1">
      <c r="B153" s="38">
        <f t="shared" si="16"/>
        <v>10</v>
      </c>
      <c r="C153" s="16">
        <f t="shared" si="17"/>
        <v>43927</v>
      </c>
      <c r="D153" s="16"/>
      <c r="E153" s="19"/>
      <c r="F153" s="17"/>
      <c r="G153" s="17"/>
      <c r="H153" s="19"/>
      <c r="I153" s="17"/>
      <c r="J153" s="17"/>
      <c r="K153" s="19"/>
      <c r="L153" s="17"/>
      <c r="M153" s="17"/>
      <c r="N153" s="19"/>
      <c r="O153" s="17"/>
      <c r="P153" s="17"/>
      <c r="Q153" s="19"/>
      <c r="R153" s="17"/>
      <c r="S153" s="17"/>
      <c r="T153" s="19"/>
      <c r="U153" s="17"/>
      <c r="V153" s="17"/>
      <c r="W153" s="19"/>
      <c r="X153" s="17"/>
      <c r="Y153" s="17"/>
      <c r="Z153" s="19"/>
      <c r="AA153" s="17"/>
      <c r="AB153" s="17"/>
      <c r="AC153" s="19">
        <v>0</v>
      </c>
      <c r="AD153" s="17" t="s">
        <v>249</v>
      </c>
      <c r="AE153" s="17"/>
      <c r="AF153" s="19">
        <f t="shared" si="13"/>
        <v>9</v>
      </c>
      <c r="AG153" s="25"/>
      <c r="AH153" s="42" t="s">
        <v>93</v>
      </c>
      <c r="AI153" s="19">
        <f t="shared" si="15"/>
        <v>12</v>
      </c>
      <c r="AJ153" s="42"/>
      <c r="AK153" s="42"/>
      <c r="AL153" s="19">
        <f t="shared" si="14"/>
        <v>17</v>
      </c>
      <c r="AM153" s="139" t="s">
        <v>231</v>
      </c>
      <c r="AN153" s="17" t="s">
        <v>305</v>
      </c>
      <c r="AO153" s="130">
        <f t="shared" si="18"/>
        <v>26</v>
      </c>
      <c r="AP153" s="189" t="s">
        <v>224</v>
      </c>
      <c r="AQ153" s="131"/>
      <c r="AR153" s="19">
        <f t="shared" si="19"/>
        <v>34</v>
      </c>
      <c r="AS153" s="23"/>
      <c r="AT153" s="18"/>
    </row>
    <row r="154" spans="2:46" ht="82.5" thickTop="1" thickBot="1">
      <c r="B154" s="38">
        <f t="shared" si="16"/>
        <v>11</v>
      </c>
      <c r="C154" s="16">
        <f t="shared" si="17"/>
        <v>43934</v>
      </c>
      <c r="D154" s="16"/>
      <c r="E154" s="19"/>
      <c r="F154" s="17"/>
      <c r="G154" s="17"/>
      <c r="H154" s="19"/>
      <c r="I154" s="17"/>
      <c r="J154" s="17"/>
      <c r="K154" s="19"/>
      <c r="L154" s="17"/>
      <c r="M154" s="17"/>
      <c r="N154" s="19"/>
      <c r="O154" s="17"/>
      <c r="P154" s="17"/>
      <c r="Q154" s="19"/>
      <c r="R154" s="17"/>
      <c r="S154" s="17"/>
      <c r="T154" s="19"/>
      <c r="U154" s="17"/>
      <c r="V154" s="17"/>
      <c r="W154" s="19"/>
      <c r="X154" s="17"/>
      <c r="Y154" s="17"/>
      <c r="Z154" s="19"/>
      <c r="AA154" s="17"/>
      <c r="AB154" s="17"/>
      <c r="AC154" s="19"/>
      <c r="AD154" s="17"/>
      <c r="AE154" s="17"/>
      <c r="AF154" s="19">
        <f t="shared" si="13"/>
        <v>8</v>
      </c>
      <c r="AG154" s="24" t="s">
        <v>160</v>
      </c>
      <c r="AH154" s="17"/>
      <c r="AI154" s="19">
        <f t="shared" si="15"/>
        <v>11</v>
      </c>
      <c r="AJ154" s="17"/>
      <c r="AK154" s="17"/>
      <c r="AL154" s="130">
        <f t="shared" si="14"/>
        <v>16</v>
      </c>
      <c r="AM154" s="188" t="s">
        <v>83</v>
      </c>
      <c r="AN154" s="200" t="s">
        <v>77</v>
      </c>
      <c r="AO154" s="19">
        <f t="shared" si="18"/>
        <v>25</v>
      </c>
      <c r="AP154" s="141" t="s">
        <v>225</v>
      </c>
      <c r="AQ154" s="20" t="s">
        <v>260</v>
      </c>
      <c r="AR154" s="19">
        <f t="shared" si="19"/>
        <v>33</v>
      </c>
      <c r="AS154" s="23" t="s">
        <v>255</v>
      </c>
      <c r="AT154" s="20"/>
    </row>
    <row r="155" spans="2:46" ht="183.75" thickTop="1" thickBot="1">
      <c r="B155" s="38">
        <f t="shared" si="16"/>
        <v>12</v>
      </c>
      <c r="C155" s="16">
        <f t="shared" si="17"/>
        <v>43941</v>
      </c>
      <c r="D155" s="16"/>
      <c r="E155" s="19"/>
      <c r="F155" s="17"/>
      <c r="G155" s="17"/>
      <c r="H155" s="19"/>
      <c r="I155" s="17"/>
      <c r="J155" s="17"/>
      <c r="K155" s="19"/>
      <c r="L155" s="17"/>
      <c r="M155" s="17"/>
      <c r="N155" s="19"/>
      <c r="O155" s="17"/>
      <c r="P155" s="17"/>
      <c r="Q155" s="19"/>
      <c r="R155" s="17"/>
      <c r="S155" s="17"/>
      <c r="T155" s="19"/>
      <c r="U155" s="17"/>
      <c r="V155" s="17"/>
      <c r="W155" s="19"/>
      <c r="X155" s="17"/>
      <c r="Y155" s="17"/>
      <c r="Z155" s="19"/>
      <c r="AA155" s="17"/>
      <c r="AB155" s="17"/>
      <c r="AC155" s="19"/>
      <c r="AD155" s="17"/>
      <c r="AE155" s="17"/>
      <c r="AF155" s="19">
        <f t="shared" si="13"/>
        <v>7</v>
      </c>
      <c r="AG155" s="17"/>
      <c r="AH155" s="17"/>
      <c r="AI155" s="19">
        <f t="shared" si="15"/>
        <v>10</v>
      </c>
      <c r="AJ155" s="17"/>
      <c r="AK155" s="17"/>
      <c r="AL155" s="19">
        <f t="shared" si="14"/>
        <v>15</v>
      </c>
      <c r="AM155" s="136" t="s">
        <v>92</v>
      </c>
      <c r="AN155" s="52" t="s">
        <v>99</v>
      </c>
      <c r="AO155" s="130">
        <f t="shared" si="18"/>
        <v>24</v>
      </c>
      <c r="AP155" s="193" t="s">
        <v>252</v>
      </c>
      <c r="AQ155" s="131" t="s">
        <v>226</v>
      </c>
      <c r="AR155" s="19">
        <f t="shared" si="19"/>
        <v>32</v>
      </c>
      <c r="AS155" s="23" t="s">
        <v>256</v>
      </c>
      <c r="AT155" s="31"/>
    </row>
    <row r="156" spans="2:46" ht="183" thickTop="1">
      <c r="B156" s="38">
        <f t="shared" si="16"/>
        <v>13</v>
      </c>
      <c r="C156" s="16">
        <f t="shared" si="17"/>
        <v>43948</v>
      </c>
      <c r="D156" s="16"/>
      <c r="E156" s="19"/>
      <c r="F156" s="17"/>
      <c r="G156" s="17"/>
      <c r="H156" s="19"/>
      <c r="I156" s="17"/>
      <c r="J156" s="17"/>
      <c r="K156" s="19"/>
      <c r="L156" s="17"/>
      <c r="M156" s="17"/>
      <c r="N156" s="19"/>
      <c r="O156" s="17"/>
      <c r="P156" s="17"/>
      <c r="Q156" s="19"/>
      <c r="R156" s="17"/>
      <c r="S156" s="17"/>
      <c r="T156" s="19"/>
      <c r="U156" s="17"/>
      <c r="V156" s="17"/>
      <c r="W156" s="19"/>
      <c r="X156" s="17"/>
      <c r="Y156" s="17"/>
      <c r="Z156" s="19"/>
      <c r="AA156" s="17"/>
      <c r="AB156" s="17"/>
      <c r="AC156" s="19"/>
      <c r="AD156" s="17"/>
      <c r="AE156" s="17"/>
      <c r="AF156" s="19">
        <f t="shared" si="13"/>
        <v>6</v>
      </c>
      <c r="AG156" s="17"/>
      <c r="AH156" s="17" t="s">
        <v>162</v>
      </c>
      <c r="AI156" s="19">
        <f t="shared" si="15"/>
        <v>9</v>
      </c>
      <c r="AJ156" s="17"/>
      <c r="AK156" s="17"/>
      <c r="AL156" s="19">
        <f t="shared" si="14"/>
        <v>14</v>
      </c>
      <c r="AM156" s="170"/>
      <c r="AN156" s="52" t="s">
        <v>70</v>
      </c>
      <c r="AO156" s="19">
        <f t="shared" si="18"/>
        <v>23</v>
      </c>
      <c r="AP156" s="143" t="s">
        <v>251</v>
      </c>
      <c r="AQ156" s="20" t="s">
        <v>253</v>
      </c>
      <c r="AR156" s="19">
        <f t="shared" si="19"/>
        <v>31</v>
      </c>
      <c r="AS156" s="23" t="s">
        <v>257</v>
      </c>
      <c r="AT156" s="20" t="s">
        <v>258</v>
      </c>
    </row>
    <row r="157" spans="2:46" ht="81">
      <c r="B157" s="38">
        <f t="shared" si="16"/>
        <v>14</v>
      </c>
      <c r="C157" s="16">
        <f t="shared" si="17"/>
        <v>43955</v>
      </c>
      <c r="D157" s="16"/>
      <c r="E157" s="19"/>
      <c r="F157" s="17"/>
      <c r="G157" s="17"/>
      <c r="H157" s="19"/>
      <c r="I157" s="17"/>
      <c r="J157" s="17"/>
      <c r="K157" s="19"/>
      <c r="L157" s="17"/>
      <c r="M157" s="17"/>
      <c r="N157" s="19"/>
      <c r="O157" s="17"/>
      <c r="P157" s="17"/>
      <c r="Q157" s="19"/>
      <c r="R157" s="17"/>
      <c r="S157" s="17"/>
      <c r="T157" s="19"/>
      <c r="U157" s="17"/>
      <c r="V157" s="17"/>
      <c r="W157" s="19"/>
      <c r="X157" s="17"/>
      <c r="Y157" s="17"/>
      <c r="Z157" s="19"/>
      <c r="AA157" s="17"/>
      <c r="AB157" s="17"/>
      <c r="AC157" s="19"/>
      <c r="AD157" s="17"/>
      <c r="AE157" s="17"/>
      <c r="AF157" s="19">
        <f t="shared" si="13"/>
        <v>5</v>
      </c>
      <c r="AG157" s="17"/>
      <c r="AH157" s="17"/>
      <c r="AI157" s="19">
        <f t="shared" si="15"/>
        <v>8</v>
      </c>
      <c r="AJ157" s="17"/>
      <c r="AK157" s="17"/>
      <c r="AL157" s="19">
        <f t="shared" si="14"/>
        <v>13</v>
      </c>
      <c r="AM157" s="170"/>
      <c r="AN157" s="17"/>
      <c r="AO157" s="19">
        <f t="shared" si="18"/>
        <v>22</v>
      </c>
      <c r="AP157" s="4"/>
      <c r="AQ157" s="20" t="s">
        <v>57</v>
      </c>
      <c r="AR157" s="19">
        <f t="shared" si="19"/>
        <v>30</v>
      </c>
      <c r="AS157" s="23"/>
      <c r="AT157" s="57" t="s">
        <v>259</v>
      </c>
    </row>
    <row r="158" spans="2:46" ht="60.75">
      <c r="B158" s="38">
        <f t="shared" si="16"/>
        <v>15</v>
      </c>
      <c r="C158" s="16">
        <f t="shared" si="17"/>
        <v>43962</v>
      </c>
      <c r="D158" s="16"/>
      <c r="E158" s="19"/>
      <c r="F158" s="17"/>
      <c r="G158" s="17"/>
      <c r="H158" s="19"/>
      <c r="I158" s="17"/>
      <c r="J158" s="17"/>
      <c r="K158" s="19"/>
      <c r="L158" s="17"/>
      <c r="M158" s="17"/>
      <c r="N158" s="19"/>
      <c r="O158" s="17"/>
      <c r="P158" s="17"/>
      <c r="Q158" s="19"/>
      <c r="R158" s="17"/>
      <c r="S158" s="17"/>
      <c r="T158" s="19"/>
      <c r="U158" s="17"/>
      <c r="V158" s="17"/>
      <c r="W158" s="19"/>
      <c r="X158" s="17"/>
      <c r="Y158" s="17"/>
      <c r="Z158" s="19"/>
      <c r="AA158" s="17"/>
      <c r="AB158" s="17"/>
      <c r="AC158" s="19"/>
      <c r="AD158" s="17"/>
      <c r="AE158" s="17"/>
      <c r="AF158" s="19">
        <f t="shared" si="13"/>
        <v>4</v>
      </c>
      <c r="AG158" s="17"/>
      <c r="AH158" s="17"/>
      <c r="AI158" s="19">
        <f t="shared" si="15"/>
        <v>7</v>
      </c>
      <c r="AJ158" s="17"/>
      <c r="AK158" s="17"/>
      <c r="AL158" s="19">
        <f t="shared" si="14"/>
        <v>12</v>
      </c>
      <c r="AM158" s="24"/>
      <c r="AN158" s="101" t="s">
        <v>161</v>
      </c>
      <c r="AO158" s="19">
        <f t="shared" si="18"/>
        <v>21</v>
      </c>
      <c r="AP158" s="28" t="s">
        <v>309</v>
      </c>
      <c r="AQ158" s="20"/>
      <c r="AR158" s="19">
        <f t="shared" si="19"/>
        <v>29</v>
      </c>
      <c r="AS158" s="50" t="s">
        <v>64</v>
      </c>
      <c r="AT158" s="32"/>
    </row>
    <row r="159" spans="2:46" ht="40.5">
      <c r="B159" s="38">
        <f t="shared" si="16"/>
        <v>16</v>
      </c>
      <c r="C159" s="45">
        <f t="shared" si="17"/>
        <v>43969</v>
      </c>
      <c r="D159" s="16"/>
      <c r="E159" s="19"/>
      <c r="F159" s="17"/>
      <c r="G159" s="17"/>
      <c r="H159" s="19"/>
      <c r="I159" s="17"/>
      <c r="J159" s="17"/>
      <c r="K159" s="19"/>
      <c r="L159" s="17"/>
      <c r="M159" s="17"/>
      <c r="N159" s="19"/>
      <c r="O159" s="17"/>
      <c r="P159" s="17"/>
      <c r="Q159" s="19"/>
      <c r="R159" s="17"/>
      <c r="S159" s="17"/>
      <c r="T159" s="19"/>
      <c r="U159" s="17"/>
      <c r="V159" s="17"/>
      <c r="W159" s="19"/>
      <c r="X159" s="17"/>
      <c r="Y159" s="17"/>
      <c r="Z159" s="19"/>
      <c r="AA159" s="17"/>
      <c r="AB159" s="17"/>
      <c r="AC159" s="19"/>
      <c r="AD159" s="17"/>
      <c r="AE159" s="17"/>
      <c r="AF159" s="19">
        <f t="shared" si="13"/>
        <v>3</v>
      </c>
      <c r="AG159" s="17"/>
      <c r="AH159" s="17"/>
      <c r="AI159" s="19">
        <f t="shared" si="15"/>
        <v>6</v>
      </c>
      <c r="AJ159" s="17"/>
      <c r="AK159" s="17"/>
      <c r="AL159" s="19">
        <f t="shared" si="14"/>
        <v>11</v>
      </c>
      <c r="AM159" s="24" t="s">
        <v>110</v>
      </c>
      <c r="AN159" s="129"/>
      <c r="AO159" s="19">
        <f t="shared" si="18"/>
        <v>20</v>
      </c>
      <c r="AP159" s="50" t="s">
        <v>64</v>
      </c>
      <c r="AQ159" s="26"/>
      <c r="AR159" s="19">
        <f t="shared" si="19"/>
        <v>28</v>
      </c>
      <c r="AS159" s="22" t="s">
        <v>235</v>
      </c>
      <c r="AT159" s="18" t="s">
        <v>319</v>
      </c>
    </row>
    <row r="160" spans="2:46" ht="102" thickBot="1">
      <c r="B160" s="38">
        <f t="shared" si="16"/>
        <v>17</v>
      </c>
      <c r="C160" s="45">
        <f t="shared" si="17"/>
        <v>43976</v>
      </c>
      <c r="D160" s="16"/>
      <c r="E160" s="19"/>
      <c r="F160" s="17"/>
      <c r="G160" s="17"/>
      <c r="H160" s="19"/>
      <c r="I160" s="17"/>
      <c r="J160" s="17"/>
      <c r="K160" s="19"/>
      <c r="L160" s="17"/>
      <c r="M160" s="17"/>
      <c r="N160" s="19"/>
      <c r="O160" s="17"/>
      <c r="P160" s="17"/>
      <c r="Q160" s="19"/>
      <c r="R160" s="17"/>
      <c r="S160" s="17"/>
      <c r="T160" s="19"/>
      <c r="U160" s="17"/>
      <c r="V160" s="17"/>
      <c r="W160" s="19"/>
      <c r="X160" s="17"/>
      <c r="Y160" s="17"/>
      <c r="Z160" s="19"/>
      <c r="AA160" s="17"/>
      <c r="AB160" s="17"/>
      <c r="AC160" s="19"/>
      <c r="AD160" s="17"/>
      <c r="AE160" s="17"/>
      <c r="AF160" s="19">
        <f t="shared" si="13"/>
        <v>2</v>
      </c>
      <c r="AG160" s="17"/>
      <c r="AH160" s="17"/>
      <c r="AI160" s="19">
        <f t="shared" si="15"/>
        <v>5</v>
      </c>
      <c r="AJ160" s="17"/>
      <c r="AK160" s="17"/>
      <c r="AL160" s="19">
        <f t="shared" si="14"/>
        <v>10</v>
      </c>
      <c r="AM160" s="28" t="s">
        <v>296</v>
      </c>
      <c r="AN160" s="18" t="s">
        <v>71</v>
      </c>
      <c r="AO160" s="19">
        <f t="shared" si="18"/>
        <v>19</v>
      </c>
      <c r="AP160" s="153" t="s">
        <v>180</v>
      </c>
      <c r="AQ160" s="26" t="s">
        <v>308</v>
      </c>
      <c r="AR160" s="19">
        <f t="shared" si="19"/>
        <v>27</v>
      </c>
      <c r="AS160" s="135" t="s">
        <v>193</v>
      </c>
      <c r="AT160" s="20"/>
    </row>
    <row r="161" spans="2:46" ht="163.5" thickTop="1" thickBot="1">
      <c r="B161" s="38">
        <f t="shared" si="16"/>
        <v>18</v>
      </c>
      <c r="C161" s="16">
        <f t="shared" si="17"/>
        <v>43983</v>
      </c>
      <c r="D161" s="16"/>
      <c r="E161" s="19"/>
      <c r="F161" s="17"/>
      <c r="G161" s="17"/>
      <c r="H161" s="19"/>
      <c r="I161" s="17"/>
      <c r="J161" s="17"/>
      <c r="K161" s="19"/>
      <c r="L161" s="17"/>
      <c r="M161" s="17"/>
      <c r="N161" s="19"/>
      <c r="O161" s="17"/>
      <c r="P161" s="17"/>
      <c r="Q161" s="19"/>
      <c r="R161" s="17"/>
      <c r="S161" s="17"/>
      <c r="T161" s="19"/>
      <c r="U161" s="17"/>
      <c r="V161" s="17"/>
      <c r="W161" s="19"/>
      <c r="X161" s="17"/>
      <c r="Y161" s="17"/>
      <c r="Z161" s="19"/>
      <c r="AA161" s="17"/>
      <c r="AB161" s="17"/>
      <c r="AC161" s="19"/>
      <c r="AD161" s="17"/>
      <c r="AE161" s="17"/>
      <c r="AF161" s="19">
        <f t="shared" si="13"/>
        <v>1</v>
      </c>
      <c r="AG161" s="17"/>
      <c r="AH161" s="17"/>
      <c r="AI161" s="19">
        <f t="shared" si="15"/>
        <v>4</v>
      </c>
      <c r="AJ161" s="17"/>
      <c r="AK161" s="17"/>
      <c r="AL161" s="19">
        <f t="shared" si="14"/>
        <v>9</v>
      </c>
      <c r="AM161" s="25"/>
      <c r="AN161" s="42" t="s">
        <v>93</v>
      </c>
      <c r="AO161" s="130">
        <f t="shared" si="18"/>
        <v>18</v>
      </c>
      <c r="AP161" s="188" t="s">
        <v>232</v>
      </c>
      <c r="AQ161" s="187" t="s">
        <v>301</v>
      </c>
      <c r="AR161" s="130">
        <f t="shared" si="19"/>
        <v>26</v>
      </c>
      <c r="AS161" s="189" t="s">
        <v>224</v>
      </c>
      <c r="AT161" s="131"/>
    </row>
    <row r="162" spans="2:46" ht="62.25" thickTop="1" thickBot="1">
      <c r="B162" s="38">
        <f t="shared" si="16"/>
        <v>19</v>
      </c>
      <c r="C162" s="16">
        <f t="shared" si="17"/>
        <v>43990</v>
      </c>
      <c r="D162" s="16"/>
      <c r="E162" s="19"/>
      <c r="F162" s="17"/>
      <c r="G162" s="17"/>
      <c r="H162" s="19"/>
      <c r="I162" s="17"/>
      <c r="J162" s="17"/>
      <c r="K162" s="19"/>
      <c r="L162" s="17"/>
      <c r="M162" s="17"/>
      <c r="N162" s="19"/>
      <c r="O162" s="17"/>
      <c r="P162" s="17"/>
      <c r="Q162" s="19"/>
      <c r="R162" s="17"/>
      <c r="S162" s="17"/>
      <c r="T162" s="19"/>
      <c r="U162" s="17"/>
      <c r="V162" s="17"/>
      <c r="W162" s="19"/>
      <c r="X162" s="17"/>
      <c r="Y162" s="17"/>
      <c r="Z162" s="19"/>
      <c r="AA162" s="17"/>
      <c r="AB162" s="17"/>
      <c r="AC162" s="19"/>
      <c r="AD162" s="17"/>
      <c r="AE162" s="17"/>
      <c r="AF162" s="19">
        <v>0</v>
      </c>
      <c r="AG162" s="17" t="s">
        <v>249</v>
      </c>
      <c r="AH162" s="17"/>
      <c r="AI162" s="19">
        <f t="shared" si="15"/>
        <v>3</v>
      </c>
      <c r="AJ162" s="17"/>
      <c r="AK162" s="17"/>
      <c r="AL162" s="19">
        <f t="shared" si="14"/>
        <v>8</v>
      </c>
      <c r="AM162" s="24" t="s">
        <v>160</v>
      </c>
      <c r="AN162" s="17"/>
      <c r="AO162" s="19">
        <f t="shared" si="18"/>
        <v>17</v>
      </c>
      <c r="AP162" s="139" t="s">
        <v>231</v>
      </c>
      <c r="AQ162" s="171" t="s">
        <v>305</v>
      </c>
      <c r="AR162" s="134">
        <f t="shared" si="19"/>
        <v>25</v>
      </c>
      <c r="AS162" s="141" t="s">
        <v>225</v>
      </c>
      <c r="AT162" s="146" t="s">
        <v>260</v>
      </c>
    </row>
    <row r="163" spans="2:46" ht="183.75" thickTop="1" thickBot="1">
      <c r="B163" s="38">
        <f t="shared" si="16"/>
        <v>20</v>
      </c>
      <c r="C163" s="16">
        <f t="shared" si="17"/>
        <v>43997</v>
      </c>
      <c r="D163" s="16"/>
      <c r="E163" s="19"/>
      <c r="F163" s="17"/>
      <c r="G163" s="17"/>
      <c r="H163" s="19"/>
      <c r="I163" s="17"/>
      <c r="J163" s="17"/>
      <c r="K163" s="19"/>
      <c r="L163" s="17"/>
      <c r="M163" s="17"/>
      <c r="N163" s="19"/>
      <c r="O163" s="17"/>
      <c r="P163" s="17"/>
      <c r="Q163" s="19"/>
      <c r="R163" s="17"/>
      <c r="S163" s="17"/>
      <c r="T163" s="19"/>
      <c r="U163" s="17"/>
      <c r="V163" s="17"/>
      <c r="W163" s="19"/>
      <c r="X163" s="17"/>
      <c r="Y163" s="17"/>
      <c r="Z163" s="19"/>
      <c r="AA163" s="17"/>
      <c r="AB163" s="17"/>
      <c r="AC163" s="19"/>
      <c r="AD163" s="17"/>
      <c r="AE163" s="17"/>
      <c r="AF163" s="19"/>
      <c r="AG163" s="17"/>
      <c r="AH163" s="17"/>
      <c r="AI163" s="19">
        <f t="shared" si="15"/>
        <v>2</v>
      </c>
      <c r="AJ163" s="17"/>
      <c r="AK163" s="17"/>
      <c r="AL163" s="19">
        <f t="shared" si="14"/>
        <v>7</v>
      </c>
      <c r="AM163" s="17"/>
      <c r="AN163" s="17"/>
      <c r="AO163" s="130">
        <f t="shared" si="18"/>
        <v>16</v>
      </c>
      <c r="AP163" s="188" t="s">
        <v>83</v>
      </c>
      <c r="AQ163" s="198" t="s">
        <v>77</v>
      </c>
      <c r="AR163" s="192">
        <f t="shared" si="19"/>
        <v>24</v>
      </c>
      <c r="AS163" s="193" t="s">
        <v>252</v>
      </c>
      <c r="AT163" s="149" t="s">
        <v>226</v>
      </c>
    </row>
    <row r="164" spans="2:46" ht="183" thickTop="1">
      <c r="B164" s="38">
        <f t="shared" si="16"/>
        <v>21</v>
      </c>
      <c r="C164" s="16">
        <f t="shared" si="17"/>
        <v>44004</v>
      </c>
      <c r="D164" s="16"/>
      <c r="E164" s="19"/>
      <c r="F164" s="17"/>
      <c r="G164" s="17"/>
      <c r="H164" s="19"/>
      <c r="I164" s="17"/>
      <c r="J164" s="17"/>
      <c r="K164" s="19"/>
      <c r="L164" s="17"/>
      <c r="M164" s="17"/>
      <c r="N164" s="19"/>
      <c r="O164" s="17"/>
      <c r="P164" s="17"/>
      <c r="Q164" s="19"/>
      <c r="R164" s="17"/>
      <c r="S164" s="17"/>
      <c r="T164" s="19"/>
      <c r="U164" s="17"/>
      <c r="V164" s="17"/>
      <c r="W164" s="19"/>
      <c r="X164" s="17"/>
      <c r="Y164" s="17"/>
      <c r="Z164" s="19"/>
      <c r="AA164" s="17"/>
      <c r="AB164" s="17"/>
      <c r="AC164" s="19"/>
      <c r="AD164" s="17"/>
      <c r="AE164" s="17"/>
      <c r="AF164" s="19"/>
      <c r="AG164" s="17"/>
      <c r="AH164" s="17"/>
      <c r="AI164" s="19">
        <f t="shared" si="15"/>
        <v>1</v>
      </c>
      <c r="AJ164" s="17"/>
      <c r="AK164" s="17"/>
      <c r="AL164" s="19">
        <f t="shared" si="14"/>
        <v>6</v>
      </c>
      <c r="AM164" s="17"/>
      <c r="AN164" s="17" t="s">
        <v>162</v>
      </c>
      <c r="AO164" s="19">
        <f t="shared" si="18"/>
        <v>15</v>
      </c>
      <c r="AP164" s="136" t="s">
        <v>92</v>
      </c>
      <c r="AQ164" s="150" t="s">
        <v>99</v>
      </c>
      <c r="AR164" s="137">
        <f t="shared" si="19"/>
        <v>23</v>
      </c>
      <c r="AS164" s="143" t="s">
        <v>251</v>
      </c>
      <c r="AT164" s="142" t="s">
        <v>253</v>
      </c>
    </row>
    <row r="165" spans="2:46" ht="40.5">
      <c r="B165" s="38">
        <f t="shared" si="16"/>
        <v>22</v>
      </c>
      <c r="C165" s="16">
        <f t="shared" si="17"/>
        <v>44011</v>
      </c>
      <c r="D165" s="16"/>
      <c r="E165" s="19"/>
      <c r="F165" s="17"/>
      <c r="G165" s="17"/>
      <c r="H165" s="19"/>
      <c r="I165" s="17"/>
      <c r="J165" s="17"/>
      <c r="K165" s="19"/>
      <c r="L165" s="17"/>
      <c r="M165" s="17"/>
      <c r="N165" s="19"/>
      <c r="O165" s="17"/>
      <c r="P165" s="17"/>
      <c r="Q165" s="19"/>
      <c r="R165" s="17"/>
      <c r="S165" s="17"/>
      <c r="T165" s="19"/>
      <c r="U165" s="17"/>
      <c r="V165" s="17"/>
      <c r="W165" s="19"/>
      <c r="X165" s="17"/>
      <c r="Y165" s="17"/>
      <c r="Z165" s="19"/>
      <c r="AA165" s="17"/>
      <c r="AB165" s="17"/>
      <c r="AC165" s="19"/>
      <c r="AD165" s="17"/>
      <c r="AE165" s="17"/>
      <c r="AF165" s="19"/>
      <c r="AG165" s="17"/>
      <c r="AH165" s="17"/>
      <c r="AI165" s="17">
        <v>0</v>
      </c>
      <c r="AJ165" s="17" t="s">
        <v>311</v>
      </c>
      <c r="AK165" s="17"/>
      <c r="AL165" s="19">
        <f t="shared" si="14"/>
        <v>5</v>
      </c>
      <c r="AM165" s="17"/>
      <c r="AN165" s="17"/>
      <c r="AO165" s="19">
        <f t="shared" si="18"/>
        <v>14</v>
      </c>
      <c r="AP165" s="170"/>
      <c r="AQ165" s="52" t="s">
        <v>70</v>
      </c>
      <c r="AR165" s="19">
        <f t="shared" si="19"/>
        <v>22</v>
      </c>
      <c r="AS165" s="4"/>
      <c r="AT165" s="20" t="s">
        <v>57</v>
      </c>
    </row>
    <row r="166" spans="2:46" ht="60.75">
      <c r="B166" s="38">
        <f t="shared" si="16"/>
        <v>23</v>
      </c>
      <c r="C166" s="16">
        <f t="shared" si="17"/>
        <v>44018</v>
      </c>
      <c r="D166" s="16"/>
      <c r="E166" s="19"/>
      <c r="F166" s="17"/>
      <c r="G166" s="17"/>
      <c r="H166" s="19"/>
      <c r="I166" s="17"/>
      <c r="J166" s="17"/>
      <c r="K166" s="19"/>
      <c r="L166" s="17"/>
      <c r="M166" s="17"/>
      <c r="N166" s="19"/>
      <c r="O166" s="17"/>
      <c r="P166" s="17"/>
      <c r="Q166" s="19"/>
      <c r="R166" s="17"/>
      <c r="S166" s="17"/>
      <c r="T166" s="19"/>
      <c r="U166" s="17"/>
      <c r="V166" s="17"/>
      <c r="W166" s="19"/>
      <c r="X166" s="17"/>
      <c r="Y166" s="17"/>
      <c r="Z166" s="19"/>
      <c r="AA166" s="17"/>
      <c r="AB166" s="17"/>
      <c r="AC166" s="19"/>
      <c r="AD166" s="17"/>
      <c r="AE166" s="17"/>
      <c r="AF166" s="19"/>
      <c r="AG166" s="17"/>
      <c r="AH166" s="17"/>
      <c r="AI166" s="17"/>
      <c r="AJ166" s="17"/>
      <c r="AK166" s="17"/>
      <c r="AL166" s="19">
        <f t="shared" si="14"/>
        <v>4</v>
      </c>
      <c r="AM166" s="17"/>
      <c r="AN166" s="17"/>
      <c r="AO166" s="19">
        <f t="shared" si="18"/>
        <v>13</v>
      </c>
      <c r="AP166" s="170"/>
      <c r="AQ166" s="17"/>
      <c r="AR166" s="19">
        <f t="shared" si="19"/>
        <v>21</v>
      </c>
      <c r="AS166" s="28" t="s">
        <v>309</v>
      </c>
      <c r="AT166" s="20"/>
    </row>
    <row r="167" spans="2:46" ht="20.25">
      <c r="B167" s="38">
        <f t="shared" si="16"/>
        <v>24</v>
      </c>
      <c r="C167" s="16">
        <f t="shared" si="17"/>
        <v>44025</v>
      </c>
      <c r="D167" s="16"/>
      <c r="E167" s="19"/>
      <c r="F167" s="17"/>
      <c r="G167" s="17"/>
      <c r="H167" s="19"/>
      <c r="I167" s="17"/>
      <c r="J167" s="17"/>
      <c r="K167" s="19"/>
      <c r="L167" s="17"/>
      <c r="M167" s="17"/>
      <c r="N167" s="19"/>
      <c r="O167" s="17"/>
      <c r="P167" s="17"/>
      <c r="Q167" s="19"/>
      <c r="R167" s="17"/>
      <c r="S167" s="17"/>
      <c r="T167" s="19"/>
      <c r="U167" s="17"/>
      <c r="V167" s="17"/>
      <c r="W167" s="19"/>
      <c r="X167" s="17"/>
      <c r="Y167" s="17"/>
      <c r="Z167" s="19"/>
      <c r="AA167" s="17"/>
      <c r="AB167" s="17"/>
      <c r="AC167" s="19"/>
      <c r="AD167" s="17"/>
      <c r="AE167" s="17"/>
      <c r="AF167" s="19"/>
      <c r="AG167" s="17"/>
      <c r="AH167" s="17"/>
      <c r="AI167" s="17"/>
      <c r="AJ167" s="17"/>
      <c r="AK167" s="17"/>
      <c r="AL167" s="19">
        <f t="shared" si="14"/>
        <v>3</v>
      </c>
      <c r="AM167" s="17"/>
      <c r="AN167" s="17"/>
      <c r="AO167" s="19">
        <f t="shared" si="18"/>
        <v>12</v>
      </c>
      <c r="AP167" s="24"/>
      <c r="AQ167" s="101" t="s">
        <v>161</v>
      </c>
      <c r="AR167" s="19">
        <f t="shared" si="19"/>
        <v>20</v>
      </c>
      <c r="AS167" s="50" t="s">
        <v>64</v>
      </c>
      <c r="AT167" s="26"/>
    </row>
    <row r="168" spans="2:46" ht="102" thickBot="1">
      <c r="B168" s="38">
        <f t="shared" si="16"/>
        <v>25</v>
      </c>
      <c r="C168" s="16">
        <f t="shared" si="17"/>
        <v>44032</v>
      </c>
      <c r="D168" s="16"/>
      <c r="E168" s="19"/>
      <c r="F168" s="17"/>
      <c r="G168" s="17"/>
      <c r="H168" s="19"/>
      <c r="I168" s="17"/>
      <c r="J168" s="17"/>
      <c r="K168" s="19"/>
      <c r="L168" s="17"/>
      <c r="M168" s="17"/>
      <c r="N168" s="19"/>
      <c r="O168" s="17"/>
      <c r="P168" s="17"/>
      <c r="Q168" s="19"/>
      <c r="R168" s="17"/>
      <c r="S168" s="17"/>
      <c r="T168" s="19"/>
      <c r="U168" s="17"/>
      <c r="V168" s="17"/>
      <c r="W168" s="19"/>
      <c r="X168" s="17"/>
      <c r="Y168" s="17"/>
      <c r="Z168" s="19"/>
      <c r="AA168" s="17"/>
      <c r="AB168" s="17"/>
      <c r="AC168" s="19"/>
      <c r="AD168" s="17"/>
      <c r="AE168" s="17"/>
      <c r="AF168" s="19"/>
      <c r="AG168" s="17"/>
      <c r="AH168" s="17"/>
      <c r="AI168" s="17"/>
      <c r="AJ168" s="17"/>
      <c r="AK168" s="17"/>
      <c r="AL168" s="19">
        <f t="shared" si="14"/>
        <v>2</v>
      </c>
      <c r="AM168" s="17"/>
      <c r="AN168" s="17"/>
      <c r="AO168" s="19">
        <f t="shared" si="18"/>
        <v>11</v>
      </c>
      <c r="AP168" s="24" t="s">
        <v>110</v>
      </c>
      <c r="AQ168" s="129"/>
      <c r="AR168" s="19">
        <f t="shared" si="19"/>
        <v>19</v>
      </c>
      <c r="AS168" s="153" t="s">
        <v>180</v>
      </c>
      <c r="AT168" s="26" t="s">
        <v>308</v>
      </c>
    </row>
    <row r="169" spans="2:46" ht="163.5" thickTop="1" thickBot="1">
      <c r="B169" s="38">
        <f t="shared" si="16"/>
        <v>26</v>
      </c>
      <c r="C169" s="16">
        <f t="shared" si="17"/>
        <v>44039</v>
      </c>
      <c r="D169" s="16"/>
      <c r="E169" s="19"/>
      <c r="F169" s="17"/>
      <c r="G169" s="17"/>
      <c r="H169" s="19"/>
      <c r="I169" s="17"/>
      <c r="J169" s="17"/>
      <c r="K169" s="19"/>
      <c r="L169" s="17"/>
      <c r="M169" s="17"/>
      <c r="N169" s="19"/>
      <c r="O169" s="17"/>
      <c r="P169" s="17"/>
      <c r="Q169" s="19"/>
      <c r="R169" s="17"/>
      <c r="S169" s="17"/>
      <c r="T169" s="19"/>
      <c r="U169" s="17"/>
      <c r="V169" s="17"/>
      <c r="W169" s="19"/>
      <c r="X169" s="17"/>
      <c r="Y169" s="17"/>
      <c r="Z169" s="19"/>
      <c r="AA169" s="17"/>
      <c r="AB169" s="17"/>
      <c r="AC169" s="19"/>
      <c r="AD169" s="17"/>
      <c r="AE169" s="17"/>
      <c r="AF169" s="19"/>
      <c r="AG169" s="17"/>
      <c r="AH169" s="17"/>
      <c r="AI169" s="17"/>
      <c r="AJ169" s="17"/>
      <c r="AK169" s="17"/>
      <c r="AL169" s="19">
        <f t="shared" si="14"/>
        <v>1</v>
      </c>
      <c r="AM169" s="17"/>
      <c r="AN169" s="17"/>
      <c r="AO169" s="19">
        <f t="shared" si="18"/>
        <v>10</v>
      </c>
      <c r="AP169" s="28" t="s">
        <v>296</v>
      </c>
      <c r="AQ169" s="18" t="s">
        <v>71</v>
      </c>
      <c r="AR169" s="130">
        <f t="shared" si="19"/>
        <v>18</v>
      </c>
      <c r="AS169" s="188" t="s">
        <v>232</v>
      </c>
      <c r="AT169" s="187" t="s">
        <v>301</v>
      </c>
    </row>
    <row r="170" spans="2:46" ht="42" thickTop="1" thickBot="1">
      <c r="B170" s="38">
        <f t="shared" si="16"/>
        <v>27</v>
      </c>
      <c r="C170" s="16">
        <f t="shared" si="17"/>
        <v>44046</v>
      </c>
      <c r="D170" s="16"/>
      <c r="E170" s="19"/>
      <c r="F170" s="17"/>
      <c r="G170" s="17"/>
      <c r="H170" s="19"/>
      <c r="I170" s="17"/>
      <c r="J170" s="17"/>
      <c r="K170" s="19"/>
      <c r="L170" s="17"/>
      <c r="M170" s="17"/>
      <c r="N170" s="19"/>
      <c r="O170" s="17"/>
      <c r="P170" s="17"/>
      <c r="Q170" s="19"/>
      <c r="R170" s="17"/>
      <c r="S170" s="17"/>
      <c r="T170" s="19"/>
      <c r="U170" s="17"/>
      <c r="V170" s="17"/>
      <c r="W170" s="19"/>
      <c r="X170" s="17"/>
      <c r="Y170" s="17"/>
      <c r="Z170" s="19"/>
      <c r="AA170" s="17"/>
      <c r="AB170" s="17"/>
      <c r="AC170" s="19"/>
      <c r="AD170" s="17"/>
      <c r="AE170" s="17"/>
      <c r="AF170" s="19"/>
      <c r="AG170" s="17"/>
      <c r="AH170" s="17"/>
      <c r="AI170" s="17"/>
      <c r="AJ170" s="17"/>
      <c r="AK170" s="17"/>
      <c r="AL170" s="19">
        <v>0</v>
      </c>
      <c r="AM170" s="17" t="s">
        <v>249</v>
      </c>
      <c r="AN170" s="17"/>
      <c r="AO170" s="19">
        <f t="shared" si="18"/>
        <v>9</v>
      </c>
      <c r="AP170" s="25"/>
      <c r="AQ170" s="42" t="s">
        <v>93</v>
      </c>
      <c r="AR170" s="19">
        <f t="shared" si="19"/>
        <v>17</v>
      </c>
      <c r="AS170" s="139" t="s">
        <v>231</v>
      </c>
      <c r="AT170" s="17" t="s">
        <v>305</v>
      </c>
    </row>
    <row r="171" spans="2:46" ht="82.5" thickTop="1" thickBot="1">
      <c r="B171" s="38">
        <f t="shared" si="16"/>
        <v>28</v>
      </c>
      <c r="C171" s="16">
        <f t="shared" si="17"/>
        <v>44053</v>
      </c>
      <c r="D171" s="16"/>
      <c r="E171" s="19"/>
      <c r="F171" s="17"/>
      <c r="G171" s="17"/>
      <c r="H171" s="19"/>
      <c r="I171" s="17"/>
      <c r="J171" s="17"/>
      <c r="K171" s="19"/>
      <c r="L171" s="17"/>
      <c r="M171" s="17"/>
      <c r="N171" s="19"/>
      <c r="O171" s="17"/>
      <c r="P171" s="17"/>
      <c r="Q171" s="19"/>
      <c r="R171" s="17"/>
      <c r="S171" s="17"/>
      <c r="T171" s="19"/>
      <c r="U171" s="17"/>
      <c r="V171" s="17"/>
      <c r="W171" s="19"/>
      <c r="X171" s="17"/>
      <c r="Y171" s="17"/>
      <c r="Z171" s="19"/>
      <c r="AA171" s="17"/>
      <c r="AB171" s="17"/>
      <c r="AC171" s="19"/>
      <c r="AD171" s="17"/>
      <c r="AE171" s="17"/>
      <c r="AF171" s="19"/>
      <c r="AG171" s="17"/>
      <c r="AH171" s="17"/>
      <c r="AI171" s="17"/>
      <c r="AJ171" s="17"/>
      <c r="AK171" s="17"/>
      <c r="AL171" s="19"/>
      <c r="AM171" s="17"/>
      <c r="AN171" s="17"/>
      <c r="AO171" s="19">
        <f t="shared" si="18"/>
        <v>8</v>
      </c>
      <c r="AP171" s="24" t="s">
        <v>160</v>
      </c>
      <c r="AQ171" s="17"/>
      <c r="AR171" s="130">
        <f t="shared" si="19"/>
        <v>16</v>
      </c>
      <c r="AS171" s="188" t="s">
        <v>83</v>
      </c>
      <c r="AT171" s="200" t="s">
        <v>77</v>
      </c>
    </row>
    <row r="172" spans="2:46" ht="41.25" thickTop="1">
      <c r="B172" s="38">
        <f t="shared" si="16"/>
        <v>29</v>
      </c>
      <c r="C172" s="16">
        <f t="shared" si="17"/>
        <v>44060</v>
      </c>
      <c r="D172" s="16"/>
      <c r="E172" s="19"/>
      <c r="F172" s="17"/>
      <c r="G172" s="17"/>
      <c r="H172" s="19"/>
      <c r="I172" s="17"/>
      <c r="J172" s="17"/>
      <c r="K172" s="19"/>
      <c r="L172" s="17"/>
      <c r="M172" s="17"/>
      <c r="N172" s="19"/>
      <c r="O172" s="17"/>
      <c r="P172" s="17"/>
      <c r="Q172" s="19"/>
      <c r="R172" s="17"/>
      <c r="S172" s="17"/>
      <c r="T172" s="19"/>
      <c r="U172" s="17"/>
      <c r="V172" s="17"/>
      <c r="W172" s="19"/>
      <c r="X172" s="17"/>
      <c r="Y172" s="17"/>
      <c r="Z172" s="19"/>
      <c r="AA172" s="17"/>
      <c r="AB172" s="17"/>
      <c r="AC172" s="19"/>
      <c r="AD172" s="17"/>
      <c r="AE172" s="17"/>
      <c r="AF172" s="19"/>
      <c r="AG172" s="17"/>
      <c r="AH172" s="17"/>
      <c r="AI172" s="17"/>
      <c r="AJ172" s="17"/>
      <c r="AK172" s="17"/>
      <c r="AL172" s="19"/>
      <c r="AM172" s="17"/>
      <c r="AN172" s="17"/>
      <c r="AO172" s="19">
        <f t="shared" si="18"/>
        <v>7</v>
      </c>
      <c r="AP172" s="17"/>
      <c r="AQ172" s="17"/>
      <c r="AR172" s="19">
        <f t="shared" si="19"/>
        <v>15</v>
      </c>
      <c r="AS172" s="136" t="s">
        <v>92</v>
      </c>
      <c r="AT172" s="52" t="s">
        <v>99</v>
      </c>
    </row>
    <row r="173" spans="2:46" ht="20.25">
      <c r="B173" s="38">
        <f t="shared" si="16"/>
        <v>30</v>
      </c>
      <c r="C173" s="16">
        <f t="shared" si="17"/>
        <v>44067</v>
      </c>
      <c r="D173" s="16"/>
      <c r="E173" s="19"/>
      <c r="F173" s="17"/>
      <c r="G173" s="17"/>
      <c r="H173" s="19"/>
      <c r="I173" s="17"/>
      <c r="J173" s="17"/>
      <c r="K173" s="19"/>
      <c r="L173" s="17"/>
      <c r="M173" s="17"/>
      <c r="N173" s="19"/>
      <c r="O173" s="17"/>
      <c r="P173" s="17"/>
      <c r="Q173" s="19"/>
      <c r="R173" s="17"/>
      <c r="S173" s="17"/>
      <c r="T173" s="19"/>
      <c r="U173" s="17"/>
      <c r="V173" s="17"/>
      <c r="W173" s="19"/>
      <c r="X173" s="17"/>
      <c r="Y173" s="17"/>
      <c r="Z173" s="19"/>
      <c r="AA173" s="17"/>
      <c r="AB173" s="17"/>
      <c r="AC173" s="19"/>
      <c r="AD173" s="17"/>
      <c r="AE173" s="17"/>
      <c r="AF173" s="19"/>
      <c r="AG173" s="17"/>
      <c r="AH173" s="17"/>
      <c r="AI173" s="17"/>
      <c r="AJ173" s="17"/>
      <c r="AK173" s="17"/>
      <c r="AL173" s="19"/>
      <c r="AM173" s="17"/>
      <c r="AN173" s="17"/>
      <c r="AO173" s="19">
        <f t="shared" si="18"/>
        <v>6</v>
      </c>
      <c r="AP173" s="17"/>
      <c r="AQ173" s="17" t="s">
        <v>162</v>
      </c>
      <c r="AR173" s="19">
        <f t="shared" si="19"/>
        <v>14</v>
      </c>
      <c r="AS173" s="170"/>
      <c r="AT173" s="52" t="s">
        <v>70</v>
      </c>
    </row>
    <row r="174" spans="2:46" ht="20.25">
      <c r="B174" s="38">
        <f t="shared" si="16"/>
        <v>31</v>
      </c>
      <c r="C174" s="45">
        <f t="shared" si="17"/>
        <v>44074</v>
      </c>
      <c r="D174" s="16"/>
      <c r="E174" s="19"/>
      <c r="F174" s="17"/>
      <c r="G174" s="17"/>
      <c r="H174" s="19"/>
      <c r="I174" s="17"/>
      <c r="J174" s="17"/>
      <c r="K174" s="19"/>
      <c r="L174" s="17"/>
      <c r="M174" s="17"/>
      <c r="N174" s="19"/>
      <c r="O174" s="17"/>
      <c r="P174" s="17"/>
      <c r="Q174" s="19"/>
      <c r="R174" s="17"/>
      <c r="S174" s="17"/>
      <c r="T174" s="19"/>
      <c r="U174" s="17"/>
      <c r="V174" s="17"/>
      <c r="W174" s="19"/>
      <c r="X174" s="17"/>
      <c r="Y174" s="17"/>
      <c r="Z174" s="19"/>
      <c r="AA174" s="17"/>
      <c r="AB174" s="17"/>
      <c r="AC174" s="19"/>
      <c r="AD174" s="17"/>
      <c r="AE174" s="17"/>
      <c r="AF174" s="19"/>
      <c r="AG174" s="17"/>
      <c r="AH174" s="17"/>
      <c r="AI174" s="17"/>
      <c r="AJ174" s="17"/>
      <c r="AK174" s="17"/>
      <c r="AL174" s="19"/>
      <c r="AM174" s="17"/>
      <c r="AN174" s="17"/>
      <c r="AO174" s="19">
        <f t="shared" si="18"/>
        <v>5</v>
      </c>
      <c r="AP174" s="17"/>
      <c r="AQ174" s="17"/>
      <c r="AR174" s="19">
        <f t="shared" si="19"/>
        <v>13</v>
      </c>
      <c r="AS174" s="170"/>
      <c r="AT174" s="17"/>
    </row>
    <row r="175" spans="2:46" ht="20.25">
      <c r="B175" s="38">
        <f t="shared" si="16"/>
        <v>32</v>
      </c>
      <c r="C175" s="45">
        <f t="shared" si="17"/>
        <v>44081</v>
      </c>
      <c r="D175" s="16"/>
      <c r="E175" s="19"/>
      <c r="F175" s="17"/>
      <c r="G175" s="17"/>
      <c r="H175" s="19"/>
      <c r="I175" s="17"/>
      <c r="J175" s="17"/>
      <c r="K175" s="19"/>
      <c r="L175" s="17"/>
      <c r="M175" s="17"/>
      <c r="N175" s="19"/>
      <c r="O175" s="17"/>
      <c r="P175" s="17"/>
      <c r="Q175" s="19"/>
      <c r="R175" s="17"/>
      <c r="S175" s="17"/>
      <c r="T175" s="19"/>
      <c r="U175" s="17"/>
      <c r="V175" s="17"/>
      <c r="W175" s="19"/>
      <c r="X175" s="17"/>
      <c r="Y175" s="17"/>
      <c r="Z175" s="19"/>
      <c r="AA175" s="17"/>
      <c r="AB175" s="17"/>
      <c r="AC175" s="19"/>
      <c r="AD175" s="17"/>
      <c r="AE175" s="17"/>
      <c r="AF175" s="19"/>
      <c r="AG175" s="17"/>
      <c r="AH175" s="17"/>
      <c r="AI175" s="17"/>
      <c r="AJ175" s="17"/>
      <c r="AK175" s="17"/>
      <c r="AL175" s="19"/>
      <c r="AM175" s="17"/>
      <c r="AN175" s="17"/>
      <c r="AO175" s="19">
        <f t="shared" si="18"/>
        <v>4</v>
      </c>
      <c r="AP175" s="17"/>
      <c r="AQ175" s="17"/>
      <c r="AR175" s="19">
        <f t="shared" si="19"/>
        <v>12</v>
      </c>
      <c r="AS175" s="24"/>
      <c r="AT175" s="101" t="s">
        <v>161</v>
      </c>
    </row>
    <row r="176" spans="2:46" ht="40.5">
      <c r="B176" s="38">
        <f t="shared" si="16"/>
        <v>33</v>
      </c>
      <c r="C176" s="16">
        <f t="shared" si="17"/>
        <v>44088</v>
      </c>
      <c r="D176" s="16"/>
      <c r="E176" s="19"/>
      <c r="F176" s="17"/>
      <c r="G176" s="17"/>
      <c r="H176" s="19"/>
      <c r="I176" s="17"/>
      <c r="J176" s="17"/>
      <c r="K176" s="19"/>
      <c r="L176" s="17"/>
      <c r="M176" s="17"/>
      <c r="N176" s="19"/>
      <c r="O176" s="17"/>
      <c r="P176" s="17"/>
      <c r="Q176" s="19"/>
      <c r="R176" s="17"/>
      <c r="S176" s="17"/>
      <c r="T176" s="19"/>
      <c r="U176" s="17"/>
      <c r="V176" s="17"/>
      <c r="W176" s="19"/>
      <c r="X176" s="17"/>
      <c r="Y176" s="17"/>
      <c r="Z176" s="19"/>
      <c r="AA176" s="17"/>
      <c r="AB176" s="17"/>
      <c r="AC176" s="19"/>
      <c r="AD176" s="17"/>
      <c r="AE176" s="17"/>
      <c r="AF176" s="19"/>
      <c r="AG176" s="17"/>
      <c r="AH176" s="17"/>
      <c r="AI176" s="17"/>
      <c r="AJ176" s="17"/>
      <c r="AK176" s="17"/>
      <c r="AL176" s="19"/>
      <c r="AM176" s="17"/>
      <c r="AN176" s="17"/>
      <c r="AO176" s="19">
        <f t="shared" si="18"/>
        <v>3</v>
      </c>
      <c r="AP176" s="17"/>
      <c r="AQ176" s="17"/>
      <c r="AR176" s="19">
        <f t="shared" si="19"/>
        <v>11</v>
      </c>
      <c r="AS176" s="24" t="s">
        <v>110</v>
      </c>
      <c r="AT176" s="129"/>
    </row>
    <row r="177" spans="2:46" ht="40.5">
      <c r="B177" s="38">
        <f t="shared" si="16"/>
        <v>34</v>
      </c>
      <c r="C177" s="16">
        <f t="shared" si="17"/>
        <v>44095</v>
      </c>
      <c r="D177" s="16"/>
      <c r="E177" s="19"/>
      <c r="F177" s="17"/>
      <c r="G177" s="17"/>
      <c r="H177" s="19"/>
      <c r="I177" s="17"/>
      <c r="J177" s="17"/>
      <c r="K177" s="19"/>
      <c r="L177" s="17"/>
      <c r="M177" s="17"/>
      <c r="N177" s="19"/>
      <c r="O177" s="17"/>
      <c r="P177" s="17"/>
      <c r="Q177" s="19"/>
      <c r="R177" s="17"/>
      <c r="S177" s="17"/>
      <c r="T177" s="19"/>
      <c r="U177" s="17"/>
      <c r="V177" s="17"/>
      <c r="W177" s="19"/>
      <c r="X177" s="17"/>
      <c r="Y177" s="17"/>
      <c r="Z177" s="19"/>
      <c r="AA177" s="17"/>
      <c r="AB177" s="17"/>
      <c r="AC177" s="19"/>
      <c r="AD177" s="17"/>
      <c r="AE177" s="17"/>
      <c r="AF177" s="19"/>
      <c r="AG177" s="17"/>
      <c r="AH177" s="17"/>
      <c r="AI177" s="17"/>
      <c r="AJ177" s="17"/>
      <c r="AK177" s="17"/>
      <c r="AL177" s="19"/>
      <c r="AM177" s="17"/>
      <c r="AN177" s="17"/>
      <c r="AO177" s="19">
        <f t="shared" si="18"/>
        <v>2</v>
      </c>
      <c r="AP177" s="17"/>
      <c r="AQ177" s="17"/>
      <c r="AR177" s="19">
        <f t="shared" si="19"/>
        <v>10</v>
      </c>
      <c r="AS177" s="28" t="s">
        <v>296</v>
      </c>
      <c r="AT177" s="18" t="s">
        <v>71</v>
      </c>
    </row>
    <row r="178" spans="2:46" ht="20.25">
      <c r="B178" s="38">
        <f t="shared" si="16"/>
        <v>35</v>
      </c>
      <c r="C178" s="16">
        <f t="shared" si="17"/>
        <v>44102</v>
      </c>
      <c r="D178" s="16"/>
      <c r="E178" s="19"/>
      <c r="F178" s="17"/>
      <c r="G178" s="17"/>
      <c r="H178" s="19"/>
      <c r="I178" s="17"/>
      <c r="J178" s="17"/>
      <c r="K178" s="19"/>
      <c r="L178" s="17"/>
      <c r="M178" s="17"/>
      <c r="N178" s="19"/>
      <c r="O178" s="17"/>
      <c r="P178" s="17"/>
      <c r="Q178" s="19"/>
      <c r="R178" s="17"/>
      <c r="S178" s="17"/>
      <c r="T178" s="19"/>
      <c r="U178" s="17"/>
      <c r="V178" s="17"/>
      <c r="W178" s="19"/>
      <c r="X178" s="17"/>
      <c r="Y178" s="17"/>
      <c r="Z178" s="19"/>
      <c r="AA178" s="17"/>
      <c r="AB178" s="17"/>
      <c r="AC178" s="19"/>
      <c r="AD178" s="17"/>
      <c r="AE178" s="17"/>
      <c r="AF178" s="19"/>
      <c r="AG178" s="17"/>
      <c r="AH178" s="17"/>
      <c r="AI178" s="17"/>
      <c r="AJ178" s="17"/>
      <c r="AK178" s="17"/>
      <c r="AL178" s="19"/>
      <c r="AM178" s="17"/>
      <c r="AN178" s="17"/>
      <c r="AO178" s="19">
        <f t="shared" si="18"/>
        <v>1</v>
      </c>
      <c r="AP178" s="17"/>
      <c r="AQ178" s="17"/>
      <c r="AR178" s="19">
        <f t="shared" si="19"/>
        <v>9</v>
      </c>
      <c r="AS178" s="25"/>
      <c r="AT178" s="42" t="s">
        <v>93</v>
      </c>
    </row>
    <row r="179" spans="2:46" ht="60.75">
      <c r="B179" s="38">
        <f t="shared" si="16"/>
        <v>36</v>
      </c>
      <c r="C179" s="16">
        <f t="shared" si="17"/>
        <v>44109</v>
      </c>
      <c r="D179" s="16"/>
      <c r="E179" s="19"/>
      <c r="F179" s="17"/>
      <c r="G179" s="17"/>
      <c r="H179" s="19"/>
      <c r="I179" s="17"/>
      <c r="J179" s="17"/>
      <c r="K179" s="19"/>
      <c r="L179" s="17"/>
      <c r="M179" s="17"/>
      <c r="N179" s="19"/>
      <c r="O179" s="17"/>
      <c r="P179" s="17"/>
      <c r="Q179" s="19"/>
      <c r="R179" s="17"/>
      <c r="S179" s="17"/>
      <c r="T179" s="19"/>
      <c r="U179" s="17"/>
      <c r="V179" s="17"/>
      <c r="W179" s="19"/>
      <c r="X179" s="17"/>
      <c r="Y179" s="17"/>
      <c r="Z179" s="19"/>
      <c r="AA179" s="17"/>
      <c r="AB179" s="17"/>
      <c r="AC179" s="19"/>
      <c r="AD179" s="17"/>
      <c r="AE179" s="17"/>
      <c r="AF179" s="19"/>
      <c r="AG179" s="17"/>
      <c r="AH179" s="17"/>
      <c r="AI179" s="17"/>
      <c r="AJ179" s="17"/>
      <c r="AK179" s="17"/>
      <c r="AL179" s="19"/>
      <c r="AM179" s="17"/>
      <c r="AN179" s="17"/>
      <c r="AO179" s="19">
        <v>0</v>
      </c>
      <c r="AP179" s="17" t="s">
        <v>311</v>
      </c>
      <c r="AQ179" s="17"/>
      <c r="AR179" s="19">
        <f t="shared" si="19"/>
        <v>8</v>
      </c>
      <c r="AS179" s="24" t="s">
        <v>160</v>
      </c>
      <c r="AT179" s="17"/>
    </row>
    <row r="180" spans="2:46" ht="20.25">
      <c r="B180" s="38">
        <f t="shared" si="16"/>
        <v>37</v>
      </c>
      <c r="C180" s="16">
        <f t="shared" si="17"/>
        <v>44116</v>
      </c>
      <c r="D180" s="16"/>
      <c r="E180" s="19"/>
      <c r="F180" s="17"/>
      <c r="G180" s="17"/>
      <c r="H180" s="19"/>
      <c r="I180" s="17"/>
      <c r="J180" s="17"/>
      <c r="K180" s="19"/>
      <c r="L180" s="17"/>
      <c r="M180" s="17"/>
      <c r="N180" s="19"/>
      <c r="O180" s="17"/>
      <c r="P180" s="17"/>
      <c r="Q180" s="19"/>
      <c r="R180" s="17"/>
      <c r="S180" s="17"/>
      <c r="T180" s="19"/>
      <c r="U180" s="17"/>
      <c r="V180" s="17"/>
      <c r="W180" s="19"/>
      <c r="X180" s="17"/>
      <c r="Y180" s="17"/>
      <c r="Z180" s="19"/>
      <c r="AA180" s="17"/>
      <c r="AB180" s="17"/>
      <c r="AC180" s="19"/>
      <c r="AD180" s="17"/>
      <c r="AE180" s="17"/>
      <c r="AF180" s="19"/>
      <c r="AG180" s="17"/>
      <c r="AH180" s="17"/>
      <c r="AI180" s="17"/>
      <c r="AJ180" s="17"/>
      <c r="AK180" s="17"/>
      <c r="AL180" s="19"/>
      <c r="AM180" s="17"/>
      <c r="AN180" s="17"/>
      <c r="AO180" s="19"/>
      <c r="AP180" s="17"/>
      <c r="AQ180" s="17"/>
      <c r="AR180" s="19">
        <f t="shared" si="19"/>
        <v>7</v>
      </c>
      <c r="AS180" s="17"/>
      <c r="AT180" s="17"/>
    </row>
    <row r="181" spans="2:46" ht="20.25">
      <c r="B181" s="38">
        <f t="shared" si="16"/>
        <v>38</v>
      </c>
      <c r="C181" s="16">
        <f t="shared" si="17"/>
        <v>44123</v>
      </c>
      <c r="D181" s="16"/>
      <c r="E181" s="19"/>
      <c r="F181" s="17"/>
      <c r="G181" s="17"/>
      <c r="H181" s="19"/>
      <c r="I181" s="17"/>
      <c r="J181" s="17"/>
      <c r="K181" s="19"/>
      <c r="L181" s="17"/>
      <c r="M181" s="17"/>
      <c r="N181" s="19"/>
      <c r="O181" s="17"/>
      <c r="P181" s="17"/>
      <c r="Q181" s="19"/>
      <c r="R181" s="17"/>
      <c r="S181" s="17"/>
      <c r="T181" s="19"/>
      <c r="U181" s="17"/>
      <c r="V181" s="17"/>
      <c r="W181" s="19"/>
      <c r="X181" s="17"/>
      <c r="Y181" s="17"/>
      <c r="Z181" s="19"/>
      <c r="AA181" s="17"/>
      <c r="AB181" s="17"/>
      <c r="AC181" s="19"/>
      <c r="AD181" s="17"/>
      <c r="AE181" s="17"/>
      <c r="AF181" s="19"/>
      <c r="AG181" s="17"/>
      <c r="AH181" s="17"/>
      <c r="AI181" s="17"/>
      <c r="AJ181" s="17"/>
      <c r="AK181" s="17"/>
      <c r="AL181" s="19"/>
      <c r="AM181" s="17"/>
      <c r="AN181" s="17"/>
      <c r="AO181" s="19"/>
      <c r="AP181" s="17"/>
      <c r="AQ181" s="17"/>
      <c r="AR181" s="19">
        <f t="shared" si="19"/>
        <v>6</v>
      </c>
      <c r="AS181" s="17"/>
      <c r="AT181" s="17" t="s">
        <v>162</v>
      </c>
    </row>
    <row r="182" spans="2:46" ht="20.25">
      <c r="B182" s="38">
        <f t="shared" si="16"/>
        <v>39</v>
      </c>
      <c r="C182" s="16">
        <f t="shared" si="17"/>
        <v>44130</v>
      </c>
      <c r="D182" s="16"/>
      <c r="E182" s="19"/>
      <c r="F182" s="17"/>
      <c r="G182" s="17"/>
      <c r="H182" s="19"/>
      <c r="I182" s="17"/>
      <c r="J182" s="17"/>
      <c r="K182" s="19"/>
      <c r="L182" s="17"/>
      <c r="M182" s="17"/>
      <c r="N182" s="19"/>
      <c r="O182" s="17"/>
      <c r="P182" s="17"/>
      <c r="Q182" s="19"/>
      <c r="R182" s="17"/>
      <c r="S182" s="17"/>
      <c r="T182" s="19"/>
      <c r="U182" s="17"/>
      <c r="V182" s="17"/>
      <c r="W182" s="19"/>
      <c r="X182" s="17"/>
      <c r="Y182" s="17"/>
      <c r="Z182" s="19"/>
      <c r="AA182" s="17"/>
      <c r="AB182" s="17"/>
      <c r="AC182" s="19"/>
      <c r="AD182" s="17"/>
      <c r="AE182" s="17"/>
      <c r="AF182" s="19"/>
      <c r="AG182" s="17"/>
      <c r="AH182" s="17"/>
      <c r="AI182" s="17"/>
      <c r="AJ182" s="17"/>
      <c r="AK182" s="17"/>
      <c r="AL182" s="19"/>
      <c r="AM182" s="17"/>
      <c r="AN182" s="17"/>
      <c r="AO182" s="19"/>
      <c r="AP182" s="17"/>
      <c r="AQ182" s="17"/>
      <c r="AR182" s="19">
        <f t="shared" si="19"/>
        <v>5</v>
      </c>
      <c r="AS182" s="17"/>
      <c r="AT182" s="17"/>
    </row>
    <row r="183" spans="2:46" ht="20.25">
      <c r="B183" s="38">
        <f t="shared" si="16"/>
        <v>40</v>
      </c>
      <c r="C183" s="16">
        <f t="shared" si="17"/>
        <v>44137</v>
      </c>
      <c r="D183" s="16"/>
      <c r="E183" s="19"/>
      <c r="F183" s="17"/>
      <c r="G183" s="17"/>
      <c r="H183" s="19"/>
      <c r="I183" s="17"/>
      <c r="J183" s="17"/>
      <c r="K183" s="19"/>
      <c r="L183" s="17"/>
      <c r="M183" s="17"/>
      <c r="N183" s="19"/>
      <c r="O183" s="17"/>
      <c r="P183" s="17"/>
      <c r="Q183" s="19"/>
      <c r="R183" s="17"/>
      <c r="S183" s="17"/>
      <c r="T183" s="19"/>
      <c r="U183" s="17"/>
      <c r="V183" s="17"/>
      <c r="W183" s="19"/>
      <c r="X183" s="17"/>
      <c r="Y183" s="17"/>
      <c r="Z183" s="19"/>
      <c r="AA183" s="17"/>
      <c r="AB183" s="17"/>
      <c r="AC183" s="19"/>
      <c r="AD183" s="17"/>
      <c r="AE183" s="17"/>
      <c r="AF183" s="19"/>
      <c r="AG183" s="17"/>
      <c r="AH183" s="17"/>
      <c r="AI183" s="17"/>
      <c r="AJ183" s="17"/>
      <c r="AK183" s="17"/>
      <c r="AL183" s="19"/>
      <c r="AM183" s="17"/>
      <c r="AN183" s="17"/>
      <c r="AO183" s="19"/>
      <c r="AP183" s="17"/>
      <c r="AQ183" s="17"/>
      <c r="AR183" s="19">
        <f t="shared" si="19"/>
        <v>4</v>
      </c>
      <c r="AS183" s="17"/>
      <c r="AT183" s="17"/>
    </row>
    <row r="184" spans="2:46" ht="20.25">
      <c r="B184" s="38">
        <f t="shared" si="16"/>
        <v>41</v>
      </c>
      <c r="C184" s="45">
        <f t="shared" si="17"/>
        <v>44144</v>
      </c>
      <c r="D184" s="16"/>
      <c r="E184" s="19"/>
      <c r="F184" s="17"/>
      <c r="G184" s="17"/>
      <c r="H184" s="19"/>
      <c r="I184" s="17"/>
      <c r="J184" s="17"/>
      <c r="K184" s="19"/>
      <c r="L184" s="17"/>
      <c r="M184" s="17"/>
      <c r="N184" s="19"/>
      <c r="O184" s="17"/>
      <c r="P184" s="17"/>
      <c r="Q184" s="19"/>
      <c r="R184" s="17"/>
      <c r="S184" s="17"/>
      <c r="T184" s="19"/>
      <c r="U184" s="17"/>
      <c r="V184" s="17"/>
      <c r="W184" s="19"/>
      <c r="X184" s="17"/>
      <c r="Y184" s="17"/>
      <c r="Z184" s="19"/>
      <c r="AA184" s="17"/>
      <c r="AB184" s="17"/>
      <c r="AC184" s="19"/>
      <c r="AD184" s="17"/>
      <c r="AE184" s="17"/>
      <c r="AF184" s="19"/>
      <c r="AG184" s="17"/>
      <c r="AH184" s="17"/>
      <c r="AI184" s="17"/>
      <c r="AJ184" s="17"/>
      <c r="AK184" s="17"/>
      <c r="AL184" s="19"/>
      <c r="AM184" s="17"/>
      <c r="AN184" s="17"/>
      <c r="AO184" s="19"/>
      <c r="AP184" s="17"/>
      <c r="AQ184" s="17"/>
      <c r="AR184" s="19">
        <f t="shared" si="19"/>
        <v>3</v>
      </c>
      <c r="AS184" s="17"/>
      <c r="AT184" s="17"/>
    </row>
    <row r="185" spans="2:46" ht="20.25">
      <c r="B185" s="38">
        <f t="shared" si="16"/>
        <v>42</v>
      </c>
      <c r="C185" s="45">
        <f t="shared" si="17"/>
        <v>44151</v>
      </c>
      <c r="D185" s="16"/>
      <c r="E185" s="19"/>
      <c r="F185" s="17"/>
      <c r="G185" s="17"/>
      <c r="H185" s="19"/>
      <c r="I185" s="17"/>
      <c r="J185" s="17"/>
      <c r="K185" s="19"/>
      <c r="L185" s="17"/>
      <c r="M185" s="17"/>
      <c r="N185" s="19"/>
      <c r="O185" s="17"/>
      <c r="P185" s="17"/>
      <c r="Q185" s="19"/>
      <c r="R185" s="17"/>
      <c r="S185" s="17"/>
      <c r="T185" s="19"/>
      <c r="U185" s="17"/>
      <c r="V185" s="17"/>
      <c r="W185" s="19"/>
      <c r="X185" s="17"/>
      <c r="Y185" s="17"/>
      <c r="Z185" s="19"/>
      <c r="AA185" s="17"/>
      <c r="AB185" s="17"/>
      <c r="AC185" s="19"/>
      <c r="AD185" s="17"/>
      <c r="AE185" s="17"/>
      <c r="AF185" s="19"/>
      <c r="AG185" s="17"/>
      <c r="AH185" s="17"/>
      <c r="AI185" s="17"/>
      <c r="AJ185" s="17"/>
      <c r="AK185" s="17"/>
      <c r="AL185" s="19"/>
      <c r="AM185" s="17"/>
      <c r="AN185" s="17"/>
      <c r="AO185" s="19"/>
      <c r="AP185" s="17"/>
      <c r="AQ185" s="17"/>
      <c r="AR185" s="19">
        <f t="shared" si="19"/>
        <v>2</v>
      </c>
      <c r="AS185" s="17"/>
      <c r="AT185" s="17"/>
    </row>
    <row r="186" spans="2:46" ht="20.25">
      <c r="B186" s="38">
        <f t="shared" si="16"/>
        <v>43</v>
      </c>
      <c r="C186" s="16">
        <f t="shared" si="17"/>
        <v>44158</v>
      </c>
      <c r="D186" s="16"/>
      <c r="E186" s="19"/>
      <c r="F186" s="17"/>
      <c r="G186" s="17"/>
      <c r="H186" s="19"/>
      <c r="I186" s="17"/>
      <c r="J186" s="17"/>
      <c r="K186" s="19"/>
      <c r="L186" s="17"/>
      <c r="M186" s="17"/>
      <c r="N186" s="19"/>
      <c r="O186" s="17"/>
      <c r="P186" s="17"/>
      <c r="Q186" s="19"/>
      <c r="R186" s="17"/>
      <c r="S186" s="17"/>
      <c r="T186" s="19"/>
      <c r="U186" s="17"/>
      <c r="V186" s="17"/>
      <c r="W186" s="19"/>
      <c r="X186" s="17"/>
      <c r="Y186" s="17"/>
      <c r="Z186" s="19"/>
      <c r="AA186" s="17"/>
      <c r="AB186" s="17"/>
      <c r="AC186" s="19"/>
      <c r="AD186" s="17"/>
      <c r="AE186" s="17"/>
      <c r="AF186" s="19"/>
      <c r="AG186" s="17"/>
      <c r="AH186" s="17"/>
      <c r="AI186" s="17"/>
      <c r="AJ186" s="17"/>
      <c r="AK186" s="17"/>
      <c r="AL186" s="19"/>
      <c r="AM186" s="17"/>
      <c r="AN186" s="17"/>
      <c r="AO186" s="19"/>
      <c r="AP186" s="17"/>
      <c r="AQ186" s="17"/>
      <c r="AR186" s="19">
        <f t="shared" si="19"/>
        <v>1</v>
      </c>
      <c r="AS186" s="17"/>
      <c r="AT186" s="17"/>
    </row>
    <row r="187" spans="2:46" ht="20.25">
      <c r="B187" s="38">
        <f t="shared" si="16"/>
        <v>44</v>
      </c>
      <c r="C187" s="16">
        <f t="shared" si="17"/>
        <v>44165</v>
      </c>
      <c r="D187" s="16"/>
      <c r="E187" s="19"/>
      <c r="F187" s="17"/>
      <c r="G187" s="17"/>
      <c r="H187" s="19"/>
      <c r="I187" s="17"/>
      <c r="J187" s="17"/>
      <c r="K187" s="19"/>
      <c r="L187" s="17"/>
      <c r="M187" s="17"/>
      <c r="N187" s="19"/>
      <c r="O187" s="17"/>
      <c r="P187" s="17"/>
      <c r="Q187" s="19"/>
      <c r="R187" s="17"/>
      <c r="S187" s="17"/>
      <c r="T187" s="19"/>
      <c r="U187" s="17"/>
      <c r="V187" s="17"/>
      <c r="W187" s="19"/>
      <c r="X187" s="17"/>
      <c r="Y187" s="17"/>
      <c r="Z187" s="19"/>
      <c r="AA187" s="17"/>
      <c r="AB187" s="17"/>
      <c r="AC187" s="19"/>
      <c r="AD187" s="17"/>
      <c r="AE187" s="17"/>
      <c r="AF187" s="19"/>
      <c r="AG187" s="17"/>
      <c r="AH187" s="17"/>
      <c r="AI187" s="17"/>
      <c r="AJ187" s="17"/>
      <c r="AK187" s="17"/>
      <c r="AL187" s="19"/>
      <c r="AM187" s="17"/>
      <c r="AN187" s="17"/>
      <c r="AO187" s="19"/>
      <c r="AP187" s="17"/>
      <c r="AQ187" s="17"/>
      <c r="AR187" s="19">
        <v>0</v>
      </c>
      <c r="AS187" s="17" t="s">
        <v>311</v>
      </c>
      <c r="AT187" s="17"/>
    </row>
    <row r="188" spans="2:46" ht="20.25">
      <c r="B188" s="38">
        <f t="shared" si="16"/>
        <v>45</v>
      </c>
      <c r="C188" s="16">
        <f t="shared" si="17"/>
        <v>44172</v>
      </c>
      <c r="D188" s="16"/>
      <c r="E188" s="19"/>
      <c r="F188" s="17"/>
      <c r="G188" s="17"/>
      <c r="H188" s="19"/>
      <c r="I188" s="17"/>
      <c r="J188" s="17"/>
      <c r="K188" s="19"/>
      <c r="L188" s="17"/>
      <c r="M188" s="17"/>
      <c r="N188" s="19"/>
      <c r="O188" s="17"/>
      <c r="P188" s="17"/>
      <c r="Q188" s="19"/>
      <c r="R188" s="17"/>
      <c r="S188" s="17"/>
      <c r="T188" s="19"/>
      <c r="U188" s="17"/>
      <c r="V188" s="17"/>
      <c r="W188" s="19"/>
      <c r="X188" s="17"/>
      <c r="Y188" s="17"/>
      <c r="Z188" s="19"/>
      <c r="AA188" s="17"/>
      <c r="AB188" s="17"/>
      <c r="AC188" s="19"/>
      <c r="AD188" s="17"/>
      <c r="AE188" s="17"/>
      <c r="AF188" s="19"/>
      <c r="AG188" s="17"/>
      <c r="AH188" s="17"/>
      <c r="AI188" s="17"/>
      <c r="AJ188" s="17"/>
      <c r="AK188" s="17"/>
      <c r="AL188" s="19"/>
      <c r="AM188" s="17"/>
      <c r="AN188" s="17"/>
      <c r="AO188" s="19"/>
      <c r="AP188" s="17"/>
      <c r="AQ188" s="17"/>
      <c r="AR188" s="19"/>
      <c r="AS188" s="17"/>
      <c r="AT188" s="17"/>
    </row>
    <row r="189" spans="2:46" ht="20.25">
      <c r="B189" s="38">
        <f t="shared" si="16"/>
        <v>46</v>
      </c>
      <c r="C189" s="16">
        <f t="shared" si="17"/>
        <v>44179</v>
      </c>
      <c r="D189" s="16"/>
      <c r="E189" s="19"/>
      <c r="F189" s="17"/>
      <c r="G189" s="17"/>
      <c r="H189" s="19"/>
      <c r="I189" s="17"/>
      <c r="J189" s="17"/>
      <c r="K189" s="19"/>
      <c r="L189" s="17"/>
      <c r="M189" s="17"/>
      <c r="N189" s="19"/>
      <c r="O189" s="17"/>
      <c r="P189" s="17"/>
      <c r="Q189" s="19"/>
      <c r="R189" s="17"/>
      <c r="S189" s="17"/>
      <c r="T189" s="19"/>
      <c r="U189" s="17"/>
      <c r="V189" s="17"/>
      <c r="W189" s="19"/>
      <c r="X189" s="17"/>
      <c r="Y189" s="17"/>
      <c r="Z189" s="19"/>
      <c r="AA189" s="17"/>
      <c r="AB189" s="17"/>
      <c r="AC189" s="19"/>
      <c r="AD189" s="17"/>
      <c r="AE189" s="17"/>
      <c r="AF189" s="19"/>
      <c r="AG189" s="17"/>
      <c r="AH189" s="17"/>
      <c r="AI189" s="17"/>
      <c r="AJ189" s="17"/>
      <c r="AK189" s="17"/>
      <c r="AL189" s="19"/>
      <c r="AM189" s="17"/>
      <c r="AN189" s="17"/>
      <c r="AO189" s="19"/>
      <c r="AP189" s="17"/>
      <c r="AQ189" s="17"/>
      <c r="AR189" s="19"/>
      <c r="AS189" s="17"/>
      <c r="AT189" s="17"/>
    </row>
    <row r="190" spans="2:46" ht="20.25" hidden="1">
      <c r="B190" s="38">
        <f t="shared" si="16"/>
        <v>47</v>
      </c>
      <c r="C190" s="16">
        <f t="shared" si="17"/>
        <v>44186</v>
      </c>
      <c r="D190" s="16"/>
      <c r="E190" s="19"/>
      <c r="F190" s="17"/>
      <c r="G190" s="17"/>
      <c r="H190" s="19"/>
      <c r="I190" s="17"/>
      <c r="J190" s="17"/>
      <c r="K190" s="19"/>
      <c r="L190" s="17"/>
      <c r="M190" s="17"/>
      <c r="N190" s="19"/>
      <c r="O190" s="17"/>
      <c r="P190" s="17"/>
      <c r="Q190" s="19"/>
      <c r="R190" s="17"/>
      <c r="S190" s="17"/>
      <c r="T190" s="19"/>
      <c r="U190" s="17"/>
      <c r="V190" s="17"/>
      <c r="W190" s="19"/>
      <c r="X190" s="17"/>
      <c r="Y190" s="17"/>
      <c r="Z190" s="19"/>
      <c r="AA190" s="17"/>
      <c r="AB190" s="17"/>
      <c r="AC190" s="19"/>
      <c r="AD190" s="17"/>
      <c r="AE190" s="17"/>
      <c r="AF190" s="19"/>
      <c r="AG190" s="17"/>
      <c r="AH190" s="17"/>
      <c r="AI190" s="17"/>
      <c r="AJ190" s="17"/>
      <c r="AK190" s="17"/>
      <c r="AL190" s="19"/>
      <c r="AM190" s="17"/>
      <c r="AN190" s="17"/>
      <c r="AO190" s="19"/>
      <c r="AP190" s="17"/>
      <c r="AQ190" s="17"/>
      <c r="AR190" s="19"/>
      <c r="AS190" s="17"/>
      <c r="AT190" s="17"/>
    </row>
    <row r="191" spans="2:46" ht="20.25" hidden="1">
      <c r="B191" s="38">
        <f t="shared" si="16"/>
        <v>48</v>
      </c>
      <c r="C191" s="16">
        <f t="shared" si="17"/>
        <v>44193</v>
      </c>
      <c r="D191" s="16"/>
      <c r="E191" s="19"/>
      <c r="F191" s="17"/>
      <c r="G191" s="17"/>
      <c r="H191" s="19"/>
      <c r="I191" s="17"/>
      <c r="J191" s="17"/>
      <c r="K191" s="19"/>
      <c r="L191" s="17"/>
      <c r="M191" s="17"/>
      <c r="N191" s="19"/>
      <c r="O191" s="17"/>
      <c r="P191" s="17"/>
      <c r="Q191" s="19"/>
      <c r="R191" s="17"/>
      <c r="S191" s="17"/>
      <c r="T191" s="19"/>
      <c r="U191" s="17"/>
      <c r="V191" s="17"/>
      <c r="W191" s="19"/>
      <c r="X191" s="17"/>
      <c r="Y191" s="17"/>
      <c r="Z191" s="19"/>
      <c r="AA191" s="17"/>
      <c r="AB191" s="17"/>
      <c r="AC191" s="19"/>
      <c r="AD191" s="17"/>
      <c r="AE191" s="17"/>
      <c r="AF191" s="19"/>
      <c r="AG191" s="17"/>
      <c r="AH191" s="17"/>
      <c r="AI191" s="17"/>
      <c r="AJ191" s="17"/>
      <c r="AK191" s="17"/>
      <c r="AL191" s="19"/>
      <c r="AM191" s="17"/>
      <c r="AN191" s="17"/>
      <c r="AO191" s="19"/>
      <c r="AP191" s="17"/>
      <c r="AQ191" s="17"/>
      <c r="AR191" s="19"/>
      <c r="AS191" s="17"/>
      <c r="AT191" s="17"/>
    </row>
    <row r="192" spans="2:46" ht="20.25" hidden="1">
      <c r="B192" s="38">
        <f t="shared" si="16"/>
        <v>49</v>
      </c>
      <c r="C192" s="16">
        <f t="shared" si="17"/>
        <v>44200</v>
      </c>
      <c r="D192" s="16"/>
      <c r="E192" s="19"/>
      <c r="F192" s="17"/>
      <c r="G192" s="17"/>
      <c r="H192" s="19"/>
      <c r="I192" s="17"/>
      <c r="J192" s="17"/>
      <c r="K192" s="19"/>
      <c r="L192" s="17"/>
      <c r="M192" s="17"/>
      <c r="N192" s="19"/>
      <c r="O192" s="17"/>
      <c r="P192" s="17"/>
      <c r="Q192" s="19"/>
      <c r="R192" s="17"/>
      <c r="S192" s="17"/>
      <c r="T192" s="19"/>
      <c r="U192" s="17"/>
      <c r="V192" s="17"/>
      <c r="W192" s="19"/>
      <c r="X192" s="17"/>
      <c r="Y192" s="17"/>
      <c r="Z192" s="19"/>
      <c r="AA192" s="17"/>
      <c r="AB192" s="17"/>
      <c r="AC192" s="19"/>
      <c r="AD192" s="17"/>
      <c r="AE192" s="17"/>
      <c r="AF192" s="19"/>
      <c r="AG192" s="17"/>
      <c r="AH192" s="17"/>
      <c r="AI192" s="17"/>
      <c r="AJ192" s="17"/>
      <c r="AK192" s="17"/>
      <c r="AL192" s="19"/>
      <c r="AM192" s="17"/>
      <c r="AN192" s="17"/>
      <c r="AO192" s="19"/>
      <c r="AP192" s="17"/>
      <c r="AQ192" s="17"/>
      <c r="AR192" s="19"/>
      <c r="AS192" s="17"/>
      <c r="AT192" s="17"/>
    </row>
    <row r="193" spans="2:46" ht="20.25" hidden="1">
      <c r="B193" s="38">
        <f t="shared" si="16"/>
        <v>50</v>
      </c>
      <c r="C193" s="16">
        <f t="shared" si="17"/>
        <v>44207</v>
      </c>
      <c r="D193" s="16"/>
      <c r="E193" s="19"/>
      <c r="F193" s="17"/>
      <c r="G193" s="17"/>
      <c r="H193" s="19"/>
      <c r="I193" s="17"/>
      <c r="J193" s="17"/>
      <c r="K193" s="19"/>
      <c r="L193" s="17"/>
      <c r="M193" s="17"/>
      <c r="N193" s="19"/>
      <c r="O193" s="17"/>
      <c r="P193" s="17"/>
      <c r="Q193" s="19"/>
      <c r="R193" s="17"/>
      <c r="S193" s="17"/>
      <c r="T193" s="19"/>
      <c r="U193" s="17"/>
      <c r="V193" s="17"/>
      <c r="W193" s="19"/>
      <c r="X193" s="17"/>
      <c r="Y193" s="17"/>
      <c r="Z193" s="19"/>
      <c r="AA193" s="17"/>
      <c r="AB193" s="17"/>
      <c r="AC193" s="19"/>
      <c r="AD193" s="17"/>
      <c r="AE193" s="17"/>
      <c r="AF193" s="19"/>
      <c r="AG193" s="17"/>
      <c r="AH193" s="17"/>
      <c r="AI193" s="17"/>
      <c r="AJ193" s="17"/>
      <c r="AK193" s="17"/>
      <c r="AL193" s="19"/>
      <c r="AM193" s="17"/>
      <c r="AN193" s="17"/>
      <c r="AO193" s="19"/>
      <c r="AP193" s="17"/>
      <c r="AQ193" s="17"/>
      <c r="AR193" s="19"/>
      <c r="AS193" s="17"/>
      <c r="AT193" s="17"/>
    </row>
    <row r="194" spans="2:46" ht="20.25" hidden="1">
      <c r="B194" s="38">
        <f t="shared" si="16"/>
        <v>51</v>
      </c>
      <c r="C194" s="16">
        <f t="shared" si="17"/>
        <v>44214</v>
      </c>
      <c r="D194" s="16"/>
      <c r="E194" s="19"/>
      <c r="F194" s="17"/>
      <c r="G194" s="17"/>
      <c r="H194" s="19"/>
      <c r="I194" s="17"/>
      <c r="J194" s="17"/>
      <c r="K194" s="19"/>
      <c r="L194" s="17"/>
      <c r="M194" s="17"/>
      <c r="N194" s="19"/>
      <c r="O194" s="17"/>
      <c r="P194" s="17"/>
      <c r="Q194" s="19"/>
      <c r="R194" s="17"/>
      <c r="S194" s="17"/>
      <c r="T194" s="19"/>
      <c r="U194" s="17"/>
      <c r="V194" s="17"/>
      <c r="W194" s="19"/>
      <c r="X194" s="17"/>
      <c r="Y194" s="17"/>
      <c r="Z194" s="19"/>
      <c r="AA194" s="17"/>
      <c r="AB194" s="17"/>
      <c r="AC194" s="19"/>
      <c r="AD194" s="17"/>
      <c r="AE194" s="17"/>
      <c r="AF194" s="19"/>
      <c r="AG194" s="17"/>
      <c r="AH194" s="17"/>
      <c r="AI194" s="17"/>
      <c r="AJ194" s="17"/>
      <c r="AK194" s="17"/>
      <c r="AL194" s="19"/>
      <c r="AM194" s="17"/>
      <c r="AN194" s="17"/>
      <c r="AO194" s="19"/>
      <c r="AP194" s="17"/>
      <c r="AQ194" s="17"/>
      <c r="AR194" s="19"/>
      <c r="AS194" s="17"/>
      <c r="AT194" s="17"/>
    </row>
    <row r="195" spans="2:46" ht="20.25" hidden="1">
      <c r="B195" s="38">
        <f t="shared" si="16"/>
        <v>52</v>
      </c>
      <c r="C195" s="16">
        <f t="shared" si="17"/>
        <v>44221</v>
      </c>
      <c r="D195" s="16"/>
      <c r="E195" s="19"/>
      <c r="F195" s="17"/>
      <c r="G195" s="17"/>
      <c r="H195" s="19"/>
      <c r="I195" s="17"/>
      <c r="J195" s="17"/>
      <c r="K195" s="19"/>
      <c r="L195" s="17"/>
      <c r="M195" s="17"/>
      <c r="N195" s="19"/>
      <c r="O195" s="17"/>
      <c r="P195" s="17"/>
      <c r="Q195" s="19"/>
      <c r="R195" s="17"/>
      <c r="S195" s="17"/>
      <c r="T195" s="19"/>
      <c r="U195" s="17"/>
      <c r="V195" s="17"/>
      <c r="W195" s="19"/>
      <c r="X195" s="17"/>
      <c r="Y195" s="17"/>
      <c r="Z195" s="19"/>
      <c r="AA195" s="17"/>
      <c r="AB195" s="17"/>
      <c r="AC195" s="19"/>
      <c r="AD195" s="17"/>
      <c r="AE195" s="17"/>
      <c r="AF195" s="19"/>
      <c r="AG195" s="17"/>
      <c r="AH195" s="17"/>
      <c r="AI195" s="17"/>
      <c r="AJ195" s="17"/>
      <c r="AK195" s="17"/>
      <c r="AL195" s="19"/>
      <c r="AM195" s="17"/>
      <c r="AN195" s="17"/>
      <c r="AO195" s="19"/>
      <c r="AP195" s="17"/>
      <c r="AQ195" s="17"/>
      <c r="AR195" s="19"/>
      <c r="AS195" s="17"/>
      <c r="AT195" s="17"/>
    </row>
    <row r="196" spans="2:46" ht="20.25" hidden="1">
      <c r="B196" s="38">
        <v>1</v>
      </c>
      <c r="C196" s="45">
        <f t="shared" si="17"/>
        <v>44228</v>
      </c>
      <c r="D196" s="16"/>
      <c r="E196" s="19"/>
      <c r="F196" s="17"/>
      <c r="G196" s="17"/>
      <c r="H196" s="19"/>
      <c r="I196" s="17"/>
      <c r="J196" s="17"/>
      <c r="K196" s="19"/>
      <c r="L196" s="17"/>
      <c r="M196" s="17"/>
      <c r="N196" s="19"/>
      <c r="O196" s="17"/>
      <c r="P196" s="17"/>
      <c r="Q196" s="19"/>
      <c r="R196" s="17"/>
      <c r="S196" s="17"/>
      <c r="T196" s="19"/>
      <c r="U196" s="17"/>
      <c r="V196" s="17"/>
      <c r="W196" s="19"/>
      <c r="X196" s="17"/>
      <c r="Y196" s="17"/>
      <c r="Z196" s="19"/>
      <c r="AA196" s="17"/>
      <c r="AB196" s="17"/>
      <c r="AC196" s="19"/>
      <c r="AD196" s="17"/>
      <c r="AE196" s="17"/>
      <c r="AF196" s="19"/>
      <c r="AG196" s="17"/>
      <c r="AH196" s="17"/>
      <c r="AI196" s="17"/>
      <c r="AJ196" s="17"/>
      <c r="AK196" s="17"/>
      <c r="AL196" s="19"/>
      <c r="AM196" s="17"/>
      <c r="AN196" s="17"/>
      <c r="AO196" s="19"/>
      <c r="AP196" s="17"/>
      <c r="AQ196" s="17"/>
      <c r="AR196" s="19"/>
      <c r="AS196" s="17"/>
      <c r="AT196" s="17"/>
    </row>
    <row r="197" spans="2:46" ht="20.25" hidden="1">
      <c r="B197" s="38">
        <f t="shared" si="16"/>
        <v>2</v>
      </c>
      <c r="C197" s="45">
        <f t="shared" si="17"/>
        <v>44235</v>
      </c>
      <c r="D197" s="16"/>
      <c r="E197" s="19"/>
      <c r="F197" s="17"/>
      <c r="G197" s="17"/>
      <c r="H197" s="19"/>
      <c r="I197" s="17"/>
      <c r="J197" s="17"/>
      <c r="K197" s="19"/>
      <c r="L197" s="17"/>
      <c r="M197" s="17"/>
      <c r="N197" s="19"/>
      <c r="O197" s="17"/>
      <c r="P197" s="17"/>
      <c r="Q197" s="19"/>
      <c r="R197" s="17"/>
      <c r="S197" s="17"/>
      <c r="T197" s="19"/>
      <c r="U197" s="17"/>
      <c r="V197" s="17"/>
      <c r="W197" s="19"/>
      <c r="X197" s="17"/>
      <c r="Y197" s="17"/>
      <c r="Z197" s="19"/>
      <c r="AA197" s="17"/>
      <c r="AB197" s="17"/>
      <c r="AC197" s="19"/>
      <c r="AD197" s="17"/>
      <c r="AE197" s="17"/>
      <c r="AF197" s="19"/>
      <c r="AG197" s="17"/>
      <c r="AH197" s="17"/>
      <c r="AI197" s="17"/>
      <c r="AJ197" s="17"/>
      <c r="AK197" s="17"/>
      <c r="AL197" s="19"/>
      <c r="AM197" s="17"/>
      <c r="AN197" s="17"/>
      <c r="AO197" s="19"/>
      <c r="AP197" s="17"/>
      <c r="AQ197" s="17"/>
      <c r="AR197" s="19"/>
      <c r="AS197" s="17"/>
      <c r="AT197" s="17"/>
    </row>
    <row r="198" spans="2:46" ht="20.25" hidden="1">
      <c r="B198" s="38">
        <f t="shared" si="16"/>
        <v>3</v>
      </c>
      <c r="C198" s="45">
        <f t="shared" si="17"/>
        <v>44242</v>
      </c>
      <c r="D198" s="16"/>
      <c r="E198" s="19"/>
      <c r="F198" s="17"/>
      <c r="G198" s="17"/>
      <c r="H198" s="19"/>
      <c r="I198" s="17"/>
      <c r="J198" s="17"/>
      <c r="K198" s="19"/>
      <c r="L198" s="17"/>
      <c r="M198" s="17"/>
      <c r="N198" s="19"/>
      <c r="O198" s="17"/>
      <c r="P198" s="17"/>
      <c r="Q198" s="19"/>
      <c r="R198" s="17"/>
      <c r="S198" s="17"/>
      <c r="T198" s="19"/>
      <c r="U198" s="17"/>
      <c r="V198" s="17"/>
      <c r="W198" s="19"/>
      <c r="X198" s="17"/>
      <c r="Y198" s="17"/>
      <c r="Z198" s="19"/>
      <c r="AA198" s="17"/>
      <c r="AB198" s="17"/>
      <c r="AC198" s="19"/>
      <c r="AD198" s="17"/>
      <c r="AE198" s="17"/>
      <c r="AF198" s="19"/>
      <c r="AG198" s="17"/>
      <c r="AH198" s="17"/>
      <c r="AI198" s="17"/>
      <c r="AJ198" s="17"/>
      <c r="AK198" s="17"/>
      <c r="AL198" s="19"/>
      <c r="AM198" s="17"/>
      <c r="AN198" s="17"/>
      <c r="AO198" s="19"/>
      <c r="AP198" s="17"/>
      <c r="AQ198" s="17"/>
      <c r="AR198" s="19"/>
      <c r="AS198" s="17"/>
      <c r="AT198" s="17"/>
    </row>
    <row r="199" spans="2:46" ht="20.25" hidden="1">
      <c r="B199" s="38">
        <f t="shared" si="16"/>
        <v>4</v>
      </c>
      <c r="C199" s="45">
        <f t="shared" si="17"/>
        <v>44249</v>
      </c>
      <c r="D199" s="16"/>
      <c r="E199" s="19"/>
      <c r="F199" s="17"/>
      <c r="G199" s="17"/>
      <c r="H199" s="19"/>
      <c r="I199" s="17"/>
      <c r="J199" s="17"/>
      <c r="K199" s="19"/>
      <c r="L199" s="17"/>
      <c r="M199" s="17"/>
      <c r="N199" s="19"/>
      <c r="O199" s="17"/>
      <c r="P199" s="17"/>
      <c r="Q199" s="19"/>
      <c r="R199" s="17"/>
      <c r="S199" s="17"/>
      <c r="T199" s="19"/>
      <c r="U199" s="17"/>
      <c r="V199" s="17"/>
      <c r="W199" s="19"/>
      <c r="X199" s="17"/>
      <c r="Y199" s="17"/>
      <c r="Z199" s="19"/>
      <c r="AA199" s="17"/>
      <c r="AB199" s="17"/>
      <c r="AC199" s="19"/>
      <c r="AD199" s="17"/>
      <c r="AE199" s="17"/>
      <c r="AF199" s="19"/>
      <c r="AG199" s="17"/>
      <c r="AH199" s="17"/>
      <c r="AI199" s="17"/>
      <c r="AJ199" s="17"/>
      <c r="AK199" s="17"/>
      <c r="AL199" s="19"/>
      <c r="AM199" s="17"/>
      <c r="AN199" s="17"/>
      <c r="AO199" s="19"/>
      <c r="AP199" s="17"/>
      <c r="AQ199" s="17"/>
      <c r="AR199" s="19"/>
      <c r="AS199" s="17"/>
      <c r="AT199" s="17"/>
    </row>
    <row r="200" spans="2:46" ht="20.25" hidden="1">
      <c r="B200" s="38">
        <f t="shared" si="16"/>
        <v>5</v>
      </c>
      <c r="C200" s="16">
        <f t="shared" si="17"/>
        <v>44256</v>
      </c>
      <c r="D200" s="16"/>
      <c r="E200" s="19"/>
      <c r="F200" s="17"/>
      <c r="G200" s="17"/>
      <c r="H200" s="19"/>
      <c r="I200" s="17"/>
      <c r="J200" s="17"/>
      <c r="K200" s="19"/>
      <c r="L200" s="17"/>
      <c r="M200" s="17"/>
      <c r="N200" s="19"/>
      <c r="O200" s="17"/>
      <c r="P200" s="17"/>
      <c r="Q200" s="19"/>
      <c r="R200" s="17"/>
      <c r="S200" s="17"/>
      <c r="T200" s="19"/>
      <c r="U200" s="17"/>
      <c r="V200" s="17"/>
      <c r="W200" s="19"/>
      <c r="X200" s="17"/>
      <c r="Y200" s="17"/>
      <c r="Z200" s="19"/>
      <c r="AA200" s="17"/>
      <c r="AB200" s="17"/>
      <c r="AC200" s="19"/>
      <c r="AD200" s="17"/>
      <c r="AE200" s="17"/>
      <c r="AF200" s="19"/>
      <c r="AG200" s="17"/>
      <c r="AH200" s="17"/>
      <c r="AI200" s="17"/>
      <c r="AJ200" s="17"/>
      <c r="AK200" s="17"/>
      <c r="AL200" s="19"/>
      <c r="AM200" s="17"/>
      <c r="AN200" s="17"/>
      <c r="AO200" s="19"/>
      <c r="AP200" s="17"/>
      <c r="AQ200" s="17"/>
      <c r="AR200" s="19"/>
      <c r="AS200" s="17"/>
      <c r="AT200" s="17"/>
    </row>
    <row r="201" spans="2:46" ht="20.25" hidden="1">
      <c r="B201" s="38">
        <f t="shared" si="16"/>
        <v>6</v>
      </c>
      <c r="C201" s="16">
        <f t="shared" si="17"/>
        <v>44263</v>
      </c>
      <c r="D201" s="16"/>
      <c r="E201" s="19"/>
      <c r="F201" s="17"/>
      <c r="G201" s="17"/>
      <c r="H201" s="19"/>
      <c r="I201" s="17"/>
      <c r="J201" s="17"/>
      <c r="K201" s="19"/>
      <c r="L201" s="17"/>
      <c r="M201" s="17"/>
      <c r="N201" s="19"/>
      <c r="O201" s="17"/>
      <c r="P201" s="17"/>
      <c r="Q201" s="19"/>
      <c r="R201" s="17"/>
      <c r="S201" s="17"/>
      <c r="T201" s="19"/>
      <c r="U201" s="17"/>
      <c r="V201" s="17"/>
      <c r="W201" s="19"/>
      <c r="X201" s="17"/>
      <c r="Y201" s="17"/>
      <c r="Z201" s="19"/>
      <c r="AA201" s="17"/>
      <c r="AB201" s="17"/>
      <c r="AC201" s="19"/>
      <c r="AD201" s="17"/>
      <c r="AE201" s="17"/>
      <c r="AF201" s="19"/>
      <c r="AG201" s="17"/>
      <c r="AH201" s="17"/>
      <c r="AI201" s="17"/>
      <c r="AJ201" s="17"/>
      <c r="AK201" s="17"/>
      <c r="AL201" s="19"/>
      <c r="AM201" s="17"/>
      <c r="AN201" s="17"/>
      <c r="AO201" s="19"/>
      <c r="AP201" s="17"/>
      <c r="AQ201" s="17"/>
      <c r="AR201" s="19"/>
      <c r="AS201" s="17"/>
      <c r="AT201" s="17"/>
    </row>
    <row r="202" spans="2:46" ht="20.25" hidden="1">
      <c r="B202" s="38">
        <f t="shared" si="16"/>
        <v>7</v>
      </c>
      <c r="C202" s="16">
        <f t="shared" si="17"/>
        <v>44270</v>
      </c>
      <c r="D202" s="16"/>
      <c r="E202" s="19"/>
      <c r="F202" s="17"/>
      <c r="G202" s="17"/>
      <c r="H202" s="19"/>
      <c r="I202" s="17"/>
      <c r="J202" s="17"/>
      <c r="K202" s="19"/>
      <c r="L202" s="17"/>
      <c r="M202" s="17"/>
      <c r="N202" s="19"/>
      <c r="O202" s="17"/>
      <c r="P202" s="17"/>
      <c r="Q202" s="19"/>
      <c r="R202" s="17"/>
      <c r="S202" s="17"/>
      <c r="T202" s="19"/>
      <c r="U202" s="17"/>
      <c r="V202" s="17"/>
      <c r="W202" s="19"/>
      <c r="X202" s="17"/>
      <c r="Y202" s="17"/>
      <c r="Z202" s="19"/>
      <c r="AA202" s="17"/>
      <c r="AB202" s="17"/>
      <c r="AC202" s="19"/>
      <c r="AD202" s="17"/>
      <c r="AE202" s="17"/>
      <c r="AF202" s="19"/>
      <c r="AG202" s="17"/>
      <c r="AH202" s="17"/>
      <c r="AI202" s="17"/>
      <c r="AJ202" s="17"/>
      <c r="AK202" s="17"/>
      <c r="AL202" s="19"/>
      <c r="AM202" s="17"/>
      <c r="AN202" s="17"/>
      <c r="AO202" s="19"/>
      <c r="AP202" s="17"/>
      <c r="AQ202" s="17"/>
      <c r="AR202" s="19"/>
      <c r="AS202" s="17"/>
      <c r="AT202" s="17"/>
    </row>
    <row r="203" spans="2:46" ht="20.25" hidden="1">
      <c r="B203" s="38">
        <f t="shared" ref="B203:B205" si="20">B202+1</f>
        <v>8</v>
      </c>
      <c r="C203" s="16">
        <f t="shared" ref="C203:C205" si="21">C202+7</f>
        <v>44277</v>
      </c>
      <c r="D203" s="16"/>
      <c r="E203" s="19"/>
      <c r="F203" s="17"/>
      <c r="G203" s="17"/>
      <c r="H203" s="19"/>
      <c r="I203" s="17"/>
      <c r="J203" s="17"/>
      <c r="K203" s="19"/>
      <c r="L203" s="17"/>
      <c r="M203" s="17"/>
      <c r="N203" s="19"/>
      <c r="O203" s="17"/>
      <c r="P203" s="17"/>
      <c r="Q203" s="19"/>
      <c r="R203" s="17"/>
      <c r="S203" s="17"/>
      <c r="T203" s="19"/>
      <c r="U203" s="17"/>
      <c r="V203" s="17"/>
      <c r="W203" s="19"/>
      <c r="X203" s="17"/>
      <c r="Y203" s="17"/>
      <c r="Z203" s="19"/>
      <c r="AA203" s="17"/>
      <c r="AB203" s="17"/>
      <c r="AC203" s="19"/>
      <c r="AD203" s="17"/>
      <c r="AE203" s="17"/>
      <c r="AF203" s="19"/>
      <c r="AG203" s="17"/>
      <c r="AH203" s="17"/>
      <c r="AI203" s="17"/>
      <c r="AJ203" s="17"/>
      <c r="AK203" s="17"/>
      <c r="AL203" s="19"/>
      <c r="AM203" s="17"/>
      <c r="AN203" s="17"/>
      <c r="AO203" s="19"/>
      <c r="AP203" s="17"/>
      <c r="AQ203" s="17"/>
      <c r="AR203" s="19"/>
      <c r="AS203" s="17"/>
      <c r="AT203" s="17"/>
    </row>
    <row r="204" spans="2:46" ht="20.25" hidden="1">
      <c r="B204" s="38">
        <f t="shared" si="20"/>
        <v>9</v>
      </c>
      <c r="C204" s="16">
        <f t="shared" si="21"/>
        <v>44284</v>
      </c>
      <c r="D204" s="16"/>
      <c r="E204" s="19"/>
      <c r="F204" s="17"/>
      <c r="G204" s="17"/>
      <c r="H204" s="19"/>
      <c r="I204" s="17"/>
      <c r="J204" s="17"/>
      <c r="K204" s="19"/>
      <c r="L204" s="17"/>
      <c r="M204" s="17"/>
      <c r="N204" s="19"/>
      <c r="O204" s="17"/>
      <c r="P204" s="17"/>
      <c r="Q204" s="19"/>
      <c r="R204" s="17"/>
      <c r="S204" s="17"/>
      <c r="T204" s="19"/>
      <c r="U204" s="17"/>
      <c r="V204" s="17"/>
      <c r="W204" s="19"/>
      <c r="X204" s="17"/>
      <c r="Y204" s="17"/>
      <c r="Z204" s="19"/>
      <c r="AA204" s="17"/>
      <c r="AB204" s="17"/>
      <c r="AC204" s="19"/>
      <c r="AD204" s="17"/>
      <c r="AE204" s="17"/>
      <c r="AF204" s="19"/>
      <c r="AG204" s="17"/>
      <c r="AH204" s="17"/>
      <c r="AI204" s="17"/>
      <c r="AJ204" s="17"/>
      <c r="AK204" s="17"/>
      <c r="AL204" s="19"/>
      <c r="AM204" s="17"/>
      <c r="AN204" s="17"/>
      <c r="AO204" s="19"/>
      <c r="AP204" s="17"/>
      <c r="AQ204" s="17"/>
      <c r="AR204" s="19"/>
      <c r="AS204" s="17"/>
      <c r="AT204" s="17"/>
    </row>
    <row r="205" spans="2:46" ht="20.25" hidden="1">
      <c r="B205" s="38">
        <f t="shared" si="20"/>
        <v>10</v>
      </c>
      <c r="C205" s="16">
        <f t="shared" si="21"/>
        <v>44291</v>
      </c>
      <c r="D205" s="16"/>
      <c r="E205" s="19"/>
      <c r="F205" s="17"/>
      <c r="G205" s="17"/>
      <c r="H205" s="19"/>
      <c r="I205" s="17"/>
      <c r="J205" s="17"/>
      <c r="K205" s="19"/>
      <c r="L205" s="17"/>
      <c r="M205" s="17"/>
      <c r="N205" s="19"/>
      <c r="O205" s="17"/>
      <c r="P205" s="17"/>
      <c r="Q205" s="19"/>
      <c r="R205" s="17"/>
      <c r="S205" s="17"/>
      <c r="T205" s="19"/>
      <c r="U205" s="17"/>
      <c r="V205" s="17"/>
      <c r="W205" s="19"/>
      <c r="X205" s="17"/>
      <c r="Y205" s="17"/>
      <c r="Z205" s="19"/>
      <c r="AA205" s="17"/>
      <c r="AB205" s="17"/>
      <c r="AC205" s="19"/>
      <c r="AD205" s="17"/>
      <c r="AE205" s="17"/>
      <c r="AF205" s="19"/>
      <c r="AG205" s="17"/>
      <c r="AH205" s="17"/>
      <c r="AI205" s="17"/>
      <c r="AJ205" s="17"/>
      <c r="AK205" s="17"/>
      <c r="AL205" s="19"/>
      <c r="AM205" s="17"/>
      <c r="AN205" s="17"/>
      <c r="AO205" s="19"/>
      <c r="AP205" s="17"/>
      <c r="AQ205" s="17"/>
      <c r="AR205" s="19"/>
      <c r="AS205" s="17"/>
      <c r="AT205" s="17"/>
    </row>
  </sheetData>
  <mergeCells count="28">
    <mergeCell ref="AG5:AH5"/>
    <mergeCell ref="AM5:AN5"/>
    <mergeCell ref="AP5:AQ5"/>
    <mergeCell ref="AS5:AT5"/>
    <mergeCell ref="E6:G6"/>
    <mergeCell ref="E7:G7"/>
    <mergeCell ref="AR4:AT4"/>
    <mergeCell ref="E5:G5"/>
    <mergeCell ref="I5:J5"/>
    <mergeCell ref="L5:M5"/>
    <mergeCell ref="O5:P5"/>
    <mergeCell ref="R5:S5"/>
    <mergeCell ref="U5:V5"/>
    <mergeCell ref="X5:Y5"/>
    <mergeCell ref="AA5:AB5"/>
    <mergeCell ref="AD5:AE5"/>
    <mergeCell ref="W4:Y4"/>
    <mergeCell ref="Z4:AB4"/>
    <mergeCell ref="AC4:AE4"/>
    <mergeCell ref="AF4:AH4"/>
    <mergeCell ref="AL4:AN4"/>
    <mergeCell ref="AO4:AQ4"/>
    <mergeCell ref="E4:G4"/>
    <mergeCell ref="H4:J4"/>
    <mergeCell ref="K4:M4"/>
    <mergeCell ref="N4:P4"/>
    <mergeCell ref="Q4:S4"/>
    <mergeCell ref="T4:V4"/>
  </mergeCells>
  <hyperlinks>
    <hyperlink ref="B1" location="'Table of Contents'!A1" display="Go back to Table of Contents" xr:uid="{1BECBAA2-15F2-49E4-B73D-4D0A28F2E1ED}"/>
  </hyperlinks>
  <pageMargins left="0.25" right="0.25" top="0.75" bottom="0.75" header="0.3" footer="0.3"/>
  <pageSetup paperSize="3" scale="1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D6C24E3E9009409950C33F9C47B143" ma:contentTypeVersion="12" ma:contentTypeDescription="Create a new document." ma:contentTypeScope="" ma:versionID="462313e490189f30723b3af148ac429d">
  <xsd:schema xmlns:xsd="http://www.w3.org/2001/XMLSchema" xmlns:xs="http://www.w3.org/2001/XMLSchema" xmlns:p="http://schemas.microsoft.com/office/2006/metadata/properties" xmlns:ns3="b9f13898-8a9c-460c-a785-fbe53fec2c8b" xmlns:ns4="6ca24902-c87d-4c27-a468-30b1e84e2893" targetNamespace="http://schemas.microsoft.com/office/2006/metadata/properties" ma:root="true" ma:fieldsID="4a70abfed30fcdd69f3bfad343888b77" ns3:_="" ns4:_="">
    <xsd:import namespace="b9f13898-8a9c-460c-a785-fbe53fec2c8b"/>
    <xsd:import namespace="6ca24902-c87d-4c27-a468-30b1e84e289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13898-8a9c-460c-a785-fbe53fec2c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24902-c87d-4c27-a468-30b1e84e28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F8738C-6648-4C1F-8DEE-277B62B747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F99AF7-EBB4-475B-B43B-4B8E7BD681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f13898-8a9c-460c-a785-fbe53fec2c8b"/>
    <ds:schemaRef ds:uri="6ca24902-c87d-4c27-a468-30b1e84e2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76A4D7-E0E8-406B-A224-8FCABADB00FA}">
  <ds:schemaRefs>
    <ds:schemaRef ds:uri="6ca24902-c87d-4c27-a468-30b1e84e289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9f13898-8a9c-460c-a785-fbe53fec2c8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Calendar questions</vt:lpstr>
      <vt:lpstr>WAPP 3.15.21</vt:lpstr>
      <vt:lpstr>WAPP detailed 3.15.21</vt:lpstr>
      <vt:lpstr>WAPP detailed 8.25.21</vt:lpstr>
      <vt:lpstr>weekly view 8.25.21</vt:lpstr>
      <vt:lpstr>Sheet1</vt:lpstr>
      <vt:lpstr>Anchor Dates</vt:lpstr>
      <vt:lpstr>Holidays</vt:lpstr>
      <vt:lpstr>WAPP CALENDAR 12.11.18 (2)</vt:lpstr>
      <vt:lpstr>'Anchor Dates'!Print_Area</vt:lpstr>
      <vt:lpstr>'WAPP CALENDAR 12.11.18 (2)'!Print_Area</vt:lpstr>
      <vt:lpstr>'WAPP detailed 3.15.21'!Print_Area</vt:lpstr>
      <vt:lpstr>'WAPP detailed 8.25.21'!Print_Area</vt:lpstr>
      <vt:lpstr>'weekly view 8.25.21'!Print_Area</vt:lpstr>
    </vt:vector>
  </TitlesOfParts>
  <Company>A.T. Kearney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DiCristofaro, Haley</dc:creator>
  <cp:lastModifiedBy>Kristin Fidler</cp:lastModifiedBy>
  <cp:lastPrinted>2021-08-25T18:20:01Z</cp:lastPrinted>
  <dcterms:created xsi:type="dcterms:W3CDTF">2010-02-12T17:08:12Z</dcterms:created>
  <dcterms:modified xsi:type="dcterms:W3CDTF">2021-08-25T18:26:32Z</dcterms:modified>
  <cp:version>092017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0x01010055D6C24E3E9009409950C33F9C47B143</vt:lpwstr>
  </property>
</Properties>
</file>